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<sst xmlns="http://schemas.openxmlformats.org/spreadsheetml/2006/main" count="52" uniqueCount="45">
  <si>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</si>
  <si>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</si>
  <si>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</si>
  <si>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</si>
  <si>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</si>
  <si>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</si>
  <si>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</si>
  <si>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</si>
  <si>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</si>
  <si>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</si>
  <si>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</si>
  <si>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</si>
  <si>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</si>
  <si>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</si>
  <si>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</si>
  <si>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</si>
  <si>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</si>
  <si>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</si>
  <si>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</si>
  <si>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</si>
  <si>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</si>
  <si>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</si>
  <si>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</si>
  <si>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</si>
  <si>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</si>
  <si>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</si>
  <si>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</si>
  <si>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</si>
  <si>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</si>
  <si>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</si>
  <si>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</si>
  <si>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</si>
  <si>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C</t>
  </si>
  <si>
    <t>Pay increase 1st April 2021 and clerk was underpaid in 2020/21</t>
  </si>
  <si>
    <t>Various new assets purchased - eg salt store, football posts, picnic bencches</t>
  </si>
  <si>
    <t>Newsletter</t>
  </si>
  <si>
    <t>Picnic Benches</t>
  </si>
  <si>
    <t>ty</t>
  </si>
  <si>
    <t>Asset Replacement</t>
  </si>
  <si>
    <t>Contingency</t>
  </si>
  <si>
    <t>Unallocated</t>
  </si>
  <si>
    <t>Defibrillator</t>
  </si>
  <si>
    <t>Biodiversity</t>
  </si>
  <si>
    <t>War Memorial Surface</t>
  </si>
  <si>
    <t>Explanation for ‘high’ reserves 2021/22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</si>
</sst>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0" zoomScaleNormal="80" zoomScalePageLayoutView="0" workbookViewId="0" topLeftCell="B7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28</v>
      </c>
    </row>
    <row r="5" spans="1:13" ht="99" customHeight="1">
      <c r="A5" s="47" t="s">
        <v>29</v>
      </c>
      <c r="B5" s="48"/>
      <c r="C5" s="48"/>
      <c r="D5" s="48"/>
      <c r="E5" s="48"/>
      <c r="F5" s="48"/>
      <c r="G5" s="48"/>
      <c r="H5" s="48"/>
      <c r="M5" s="25"/>
    </row>
    <row r="6" ht="14.25">
      <c r="A6" s="30" t="s">
        <v>32</v>
      </c>
    </row>
    <row r="7" spans="1:14" ht="15">
      <c r="A7" s="30"/>
      <c r="D7" s="4"/>
      <c r="F7" s="4"/>
      <c r="N7" s="27"/>
    </row>
    <row r="8" spans="4:14" ht="44.25">
      <c r="D8" s="38" t="s">
        <v>30</v>
      </c>
      <c r="E8" s="27"/>
      <c r="F8" s="38" t="s">
        <v>31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26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25156</v>
      </c>
      <c r="F11" s="8">
        <v>33525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13671</v>
      </c>
      <c r="F13" s="8">
        <v>13671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5007</v>
      </c>
      <c r="F15" s="8">
        <v>5165</v>
      </c>
      <c r="G15" s="5">
        <f>F15-D15</f>
        <v>158</v>
      </c>
      <c r="H15" s="6">
        <f>IF((D15&gt;F15),(D15-F15)/D15,IF(D15&lt;F15,-(D15-F15)/D15,IF(D15=F15,0)))</f>
        <v>0.031555821849410824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3164</v>
      </c>
      <c r="F17" s="8">
        <v>3827</v>
      </c>
      <c r="G17" s="5">
        <f>F17-D17</f>
        <v>663</v>
      </c>
      <c r="H17" s="6">
        <f>IF((D17&gt;F17),(D17-F17)/D17,IF(D17&lt;F17,-(D17-F17)/D17,IF(D17=F17,0)))</f>
        <v>0.2095448798988622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33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7145</v>
      </c>
      <c r="F21" s="8">
        <v>8357</v>
      </c>
      <c r="G21" s="5">
        <f>F21-D21</f>
        <v>1212</v>
      </c>
      <c r="H21" s="6">
        <f>IF((D21&gt;F21),(D21-F21)/D21,IF(D21&lt;F21,-(D21-F21)/D21,IF(D21=F21,0)))</f>
        <v>0.16962911126662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34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33525</v>
      </c>
      <c r="F23" s="2">
        <v>40177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33525</v>
      </c>
      <c r="F26" s="8">
        <v>40177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31593</v>
      </c>
      <c r="F28" s="8">
        <v>32866</v>
      </c>
      <c r="G28" s="5">
        <f>F28-D28</f>
        <v>1273</v>
      </c>
      <c r="H28" s="6">
        <f>IF((D28&gt;F28),(D28-F28)/D28,IF(D28&lt;F28,-(D28-F28)/D28,IF(D28=F28,0)))</f>
        <v>0.04029373595416706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4">
      <selection activeCell="A1" sqref="A1"/>
    </sheetView>
  </sheetViews>
  <sheetFormatPr defaultColWidth="9.140625" defaultRowHeight="15"/>
  <cols>
    <col min="3" max="3" width="13.421875" style="0" customWidth="1"/>
  </cols>
  <sheetData>
    <row r="1" ht="15.75" customHeight="1">
      <c r="A1" s="32" t="s">
        <v>44</v>
      </c>
    </row>
    <row r="2" ht="15.75" customHeight="1">
      <c r="A2" s="41" t="s">
        <v>27</v>
      </c>
    </row>
    <row r="3" ht="15">
      <c r="A3" t="s">
        <v>22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23</v>
      </c>
    </row>
    <row r="7" spans="2:4" ht="15">
      <c r="B7" s="34" t="s">
        <v>35</v>
      </c>
      <c r="D7" s="34">
        <v>5171</v>
      </c>
    </row>
    <row r="8" spans="2:4" ht="15" customHeight="1">
      <c r="B8" s="34" t="s">
        <v>36</v>
      </c>
      <c r="D8" s="34">
        <v>1717</v>
      </c>
    </row>
    <row r="9" spans="2:4" ht="15">
      <c r="B9" s="34" t="s">
        <v>42</v>
      </c>
      <c r="C9" t="s">
        <v>37</v>
      </c>
      <c r="D9" s="34">
        <v>1200</v>
      </c>
    </row>
    <row r="10" spans="2:4" ht="15">
      <c r="B10" s="34" t="s">
        <v>38</v>
      </c>
      <c r="D10" s="34">
        <v>2000</v>
      </c>
    </row>
    <row r="11" spans="2:4" ht="15">
      <c r="B11" s="34" t="s">
        <v>39</v>
      </c>
      <c r="D11" s="34">
        <v>1000</v>
      </c>
    </row>
    <row r="12" spans="2:4" ht="15">
      <c r="B12" s="34" t="s">
        <v>40</v>
      </c>
      <c r="D12" s="34">
        <v>16090</v>
      </c>
    </row>
    <row r="13" spans="2:4" ht="15">
      <c r="B13" s="34" t="s">
        <v>43</v>
      </c>
      <c r="D13" s="34">
        <v>2000</v>
      </c>
    </row>
    <row r="14" spans="2:4" ht="15">
      <c r="B14" s="34" t="s">
        <v>41</v>
      </c>
      <c r="D14" s="34">
        <v>2500</v>
      </c>
    </row>
    <row r="15" ht="15">
      <c r="E15" s="33">
        <f>SUM(D7:D14)</f>
        <v>31678</v>
      </c>
    </row>
    <row r="17" spans="1:4" ht="15">
      <c r="A17" s="31" t="s">
        <v>24</v>
      </c>
      <c r="D17" s="34">
        <v>8500</v>
      </c>
    </row>
    <row r="18" ht="15">
      <c r="E18" s="33">
        <f>D17</f>
        <v>8500</v>
      </c>
    </row>
    <row r="19" spans="1:6" ht="15.75" thickBot="1">
      <c r="A19" s="31" t="s">
        <v>25</v>
      </c>
      <c r="F19" s="35">
        <f>E15+E18</f>
        <v>40178</v>
      </c>
    </row>
    <row r="20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Rachel Hodder</cp:lastModifiedBy>
  <cp:lastPrinted>2022-06-23T10:13:04Z</cp:lastPrinted>
  <dcterms:created xsi:type="dcterms:W3CDTF">2012-07-11T10:01:28Z</dcterms:created>
  <dcterms:modified xsi:type="dcterms:W3CDTF">2022-06-23T10:13:32Z</dcterms:modified>
  <cp:category/>
  <cp:version/>
  <cp:contentType/>
  <cp:contentStatus/>
</cp:coreProperties>
</file>