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lerk\Documents\CASH BOOKS 2025-2026\"/>
    </mc:Choice>
  </mc:AlternateContent>
  <xr:revisionPtr revIDLastSave="0" documentId="8_{4CA51497-C9EA-42DD-AD69-7EAEBFA71A5F}" xr6:coauthVersionLast="47" xr6:coauthVersionMax="47" xr10:uidLastSave="{00000000-0000-0000-0000-000000000000}"/>
  <bookViews>
    <workbookView xWindow="-108" yWindow="-108" windowWidth="23256" windowHeight="12456" firstSheet="10" activeTab="14" xr2:uid="{9D6A537E-43BC-45B6-A316-4B5E979FBDE5}"/>
  </bookViews>
  <sheets>
    <sheet name="RECEIPTS" sheetId="1" r:id="rId1"/>
    <sheet name="EXPENDITURE" sheetId="2" r:id="rId2"/>
    <sheet name="Bank Rec 31.3.25." sheetId="3" r:id="rId3"/>
    <sheet name="Bank Rec 30.4.25." sheetId="5" r:id="rId4"/>
    <sheet name="Bank Rec 31.5.25." sheetId="6" r:id="rId5"/>
    <sheet name="Bank Rec 30.6.25." sheetId="9" r:id="rId6"/>
    <sheet name="Bank Rec, 31.7.25." sheetId="10" r:id="rId7"/>
    <sheet name="Bank Rec. 31.8.25." sheetId="11" r:id="rId8"/>
    <sheet name="Bank Rec 30.9.25." sheetId="12" r:id="rId9"/>
    <sheet name="Bank Rec 31.10.25." sheetId="13" r:id="rId10"/>
    <sheet name="Bank Rec 30.11.25." sheetId="14" r:id="rId11"/>
    <sheet name="Bank Rec 31.12.25." sheetId="16" r:id="rId12"/>
    <sheet name="Bank Rec 31.1.26." sheetId="17" r:id="rId13"/>
    <sheet name="Bank Rec. Feb26." sheetId="18" r:id="rId14"/>
    <sheet name="Bank Rec Mar 26" sheetId="19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9" l="1"/>
  <c r="P142" i="2" l="1"/>
  <c r="P140" i="2"/>
  <c r="O140" i="2"/>
  <c r="N140" i="2"/>
  <c r="M140" i="2"/>
  <c r="L140" i="2"/>
  <c r="K140" i="2"/>
  <c r="J140" i="2"/>
  <c r="I140" i="2"/>
  <c r="H140" i="2"/>
  <c r="G140" i="2"/>
  <c r="F140" i="2"/>
  <c r="E140" i="2"/>
  <c r="D140" i="2"/>
  <c r="L80" i="1"/>
  <c r="P137" i="2"/>
  <c r="L78" i="1"/>
  <c r="P128" i="2"/>
  <c r="P129" i="2"/>
  <c r="P131" i="2"/>
  <c r="P136" i="2"/>
  <c r="P135" i="2"/>
  <c r="P134" i="2"/>
  <c r="P133" i="2"/>
  <c r="P132" i="2"/>
  <c r="P130" i="2"/>
  <c r="P127" i="2"/>
  <c r="C15" i="19"/>
  <c r="B15" i="19"/>
  <c r="D7" i="19"/>
  <c r="B7" i="19"/>
  <c r="U117" i="2"/>
  <c r="C15" i="18"/>
  <c r="B15" i="18"/>
  <c r="D7" i="18"/>
  <c r="B7" i="18"/>
  <c r="C17" i="17"/>
  <c r="C15" i="17"/>
  <c r="B15" i="17"/>
  <c r="D7" i="17"/>
  <c r="B7" i="17"/>
  <c r="K81" i="1"/>
  <c r="I81" i="1"/>
  <c r="H81" i="1"/>
  <c r="F81" i="1"/>
  <c r="E81" i="1"/>
  <c r="D81" i="1"/>
  <c r="J81" i="1"/>
  <c r="L69" i="1"/>
  <c r="L77" i="1"/>
  <c r="L76" i="1"/>
  <c r="L75" i="1"/>
  <c r="L74" i="1"/>
  <c r="L73" i="1"/>
  <c r="L72" i="1"/>
  <c r="L71" i="1"/>
  <c r="L70" i="1"/>
  <c r="C81" i="1"/>
  <c r="C16" i="16"/>
  <c r="G81" i="1"/>
  <c r="C17" i="18" l="1"/>
  <c r="L81" i="1"/>
  <c r="C15" i="16"/>
  <c r="B15" i="16"/>
  <c r="D7" i="16"/>
  <c r="B7" i="16"/>
  <c r="L66" i="1"/>
  <c r="L65" i="1"/>
  <c r="L58" i="1"/>
  <c r="L64" i="1"/>
  <c r="L63" i="1"/>
  <c r="L62" i="1"/>
  <c r="L61" i="1"/>
  <c r="C22" i="14"/>
  <c r="C23" i="14" s="1"/>
  <c r="B22" i="14"/>
  <c r="D7" i="14"/>
  <c r="B7" i="14"/>
  <c r="C24" i="14" s="1"/>
  <c r="C22" i="13"/>
  <c r="C23" i="13" s="1"/>
  <c r="B22" i="13"/>
  <c r="D7" i="13"/>
  <c r="B7" i="13"/>
  <c r="C24" i="12"/>
  <c r="C23" i="12"/>
  <c r="C22" i="12"/>
  <c r="B22" i="12"/>
  <c r="D7" i="12"/>
  <c r="B7" i="12"/>
  <c r="P62" i="2"/>
  <c r="P61" i="2"/>
  <c r="C25" i="11"/>
  <c r="C22" i="11"/>
  <c r="B22" i="11"/>
  <c r="C23" i="11" s="1"/>
  <c r="D7" i="11"/>
  <c r="B7" i="11"/>
  <c r="C24" i="11" s="1"/>
  <c r="C17" i="16" l="1"/>
  <c r="C24" i="13"/>
  <c r="C22" i="10"/>
  <c r="D7" i="10"/>
  <c r="P124" i="2"/>
  <c r="P123" i="2"/>
  <c r="P122" i="2"/>
  <c r="P121" i="2"/>
  <c r="P120" i="2"/>
  <c r="P119" i="2"/>
  <c r="P118" i="2"/>
  <c r="P115" i="2"/>
  <c r="P114" i="2"/>
  <c r="P113" i="2"/>
  <c r="P112" i="2"/>
  <c r="P111" i="2"/>
  <c r="P110" i="2"/>
  <c r="P109" i="2"/>
  <c r="P108" i="2"/>
  <c r="P107" i="2"/>
  <c r="P106" i="2"/>
  <c r="P105" i="2"/>
  <c r="P104" i="2"/>
  <c r="P103" i="2"/>
  <c r="P102" i="2"/>
  <c r="P101" i="2"/>
  <c r="P100" i="2"/>
  <c r="P99" i="2"/>
  <c r="P98" i="2"/>
  <c r="P97" i="2"/>
  <c r="P96" i="2"/>
  <c r="P95" i="2"/>
  <c r="P94" i="2"/>
  <c r="P93" i="2"/>
  <c r="P92" i="2"/>
  <c r="P91" i="2"/>
  <c r="P90" i="2"/>
  <c r="P89" i="2"/>
  <c r="P88" i="2"/>
  <c r="P87" i="2"/>
  <c r="P86" i="2"/>
  <c r="P85" i="2"/>
  <c r="P84" i="2"/>
  <c r="P83" i="2"/>
  <c r="P82" i="2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0" i="2"/>
  <c r="P59" i="2"/>
  <c r="P58" i="2"/>
  <c r="P57" i="2"/>
  <c r="P56" i="2"/>
  <c r="P55" i="2"/>
  <c r="P54" i="2"/>
  <c r="P53" i="2"/>
  <c r="P52" i="2"/>
  <c r="P50" i="2"/>
  <c r="P49" i="2"/>
  <c r="P48" i="2"/>
  <c r="P47" i="2"/>
  <c r="P46" i="2"/>
  <c r="P45" i="2"/>
  <c r="P44" i="2"/>
  <c r="C23" i="10"/>
  <c r="B22" i="10"/>
  <c r="B7" i="10"/>
  <c r="C24" i="10" s="1"/>
  <c r="P13" i="2"/>
  <c r="B22" i="9"/>
  <c r="C23" i="9" s="1"/>
  <c r="B7" i="9"/>
  <c r="C24" i="9" s="1"/>
  <c r="L9" i="1"/>
  <c r="P43" i="2"/>
  <c r="P42" i="2"/>
  <c r="P41" i="2"/>
  <c r="P40" i="2"/>
  <c r="P38" i="2"/>
  <c r="P37" i="2"/>
  <c r="P36" i="2"/>
  <c r="P35" i="2"/>
  <c r="P34" i="2"/>
  <c r="P33" i="2"/>
  <c r="P32" i="2"/>
  <c r="P31" i="2"/>
  <c r="P30" i="2"/>
  <c r="P29" i="2"/>
  <c r="P26" i="2"/>
  <c r="P25" i="2"/>
  <c r="P24" i="2"/>
  <c r="P23" i="2"/>
  <c r="P22" i="2"/>
  <c r="P21" i="2"/>
  <c r="P20" i="2"/>
  <c r="P19" i="2"/>
  <c r="B22" i="6"/>
  <c r="C23" i="6" s="1"/>
  <c r="B7" i="6"/>
  <c r="B22" i="5"/>
  <c r="C23" i="5" s="1"/>
  <c r="B7" i="5"/>
  <c r="P18" i="2"/>
  <c r="P17" i="2"/>
  <c r="P16" i="2"/>
  <c r="P15" i="2"/>
  <c r="P14" i="2"/>
  <c r="P12" i="2"/>
  <c r="P11" i="2"/>
  <c r="P10" i="2"/>
  <c r="P9" i="2"/>
  <c r="P8" i="2"/>
  <c r="P7" i="2"/>
  <c r="P6" i="2"/>
  <c r="P5" i="2"/>
  <c r="P4" i="2"/>
  <c r="L60" i="1"/>
  <c r="L59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7" i="1"/>
  <c r="L26" i="1"/>
  <c r="L25" i="1"/>
  <c r="L24" i="1"/>
  <c r="L23" i="1"/>
  <c r="L20" i="1"/>
  <c r="L19" i="1"/>
  <c r="L18" i="1"/>
  <c r="L17" i="1"/>
  <c r="L16" i="1"/>
  <c r="L15" i="1"/>
  <c r="L14" i="1"/>
  <c r="L13" i="1"/>
  <c r="L12" i="1"/>
  <c r="L11" i="1"/>
  <c r="L10" i="1"/>
  <c r="L7" i="1"/>
  <c r="L6" i="1"/>
  <c r="L5" i="1"/>
  <c r="L4" i="1"/>
  <c r="L3" i="1"/>
  <c r="B22" i="3"/>
  <c r="C23" i="3" s="1"/>
  <c r="B7" i="3"/>
  <c r="C24" i="3" s="1"/>
  <c r="C25" i="10" l="1"/>
  <c r="C25" i="9"/>
  <c r="C24" i="6"/>
  <c r="C25" i="6" s="1"/>
  <c r="C24" i="5"/>
  <c r="C25" i="5"/>
  <c r="C25" i="3"/>
  <c r="L28" i="1"/>
  <c r="C140" i="2"/>
</calcChain>
</file>

<file path=xl/sharedStrings.xml><?xml version="1.0" encoding="utf-8"?>
<sst xmlns="http://schemas.openxmlformats.org/spreadsheetml/2006/main" count="674" uniqueCount="308">
  <si>
    <t>Date</t>
  </si>
  <si>
    <t xml:space="preserve">Details - payments </t>
  </si>
  <si>
    <t>Precept</t>
  </si>
  <si>
    <t>Newsletter</t>
  </si>
  <si>
    <t>VAT</t>
  </si>
  <si>
    <t>F &amp; B</t>
  </si>
  <si>
    <t>Bank Interest</t>
  </si>
  <si>
    <t>s 106</t>
  </si>
  <si>
    <t>Grants and donations and insurance claims, transfers</t>
  </si>
  <si>
    <t>Insurance Claims</t>
  </si>
  <si>
    <t xml:space="preserve"> </t>
  </si>
  <si>
    <t>TOTAL</t>
  </si>
  <si>
    <t>Staff Costs</t>
  </si>
  <si>
    <t>Misc</t>
  </si>
  <si>
    <t>Ins</t>
  </si>
  <si>
    <t>Subs</t>
  </si>
  <si>
    <t>Village Event</t>
  </si>
  <si>
    <t>Donations</t>
  </si>
  <si>
    <t>Opening Balance 1st April 2023</t>
  </si>
  <si>
    <t xml:space="preserve">  </t>
  </si>
  <si>
    <t>Income</t>
  </si>
  <si>
    <t>Expenditure</t>
  </si>
  <si>
    <t>Uncashed payments</t>
  </si>
  <si>
    <t>RESERVES 31.3.25.</t>
  </si>
  <si>
    <t>Vehicle Actived Speed signs</t>
  </si>
  <si>
    <t>Allotments including fencing and water</t>
  </si>
  <si>
    <t>Memorial Cross project</t>
  </si>
  <si>
    <t>Volunteering Day</t>
  </si>
  <si>
    <t>Vilage Annual Event</t>
  </si>
  <si>
    <t>First Aid course</t>
  </si>
  <si>
    <t>S137 and other grants</t>
  </si>
  <si>
    <t>Contested election</t>
  </si>
  <si>
    <t>Asset replacement</t>
  </si>
  <si>
    <t>Roads and snow warden schemes</t>
  </si>
  <si>
    <t>TOTAL ALLOCATED RESERVES</t>
  </si>
  <si>
    <t>Allocated Reserves</t>
  </si>
  <si>
    <t>General Reserves</t>
  </si>
  <si>
    <t>Cash in bank as at 31.3.25.</t>
  </si>
  <si>
    <t>CHERITION BISHOP PARISH COUNCIL INCOME 2025-2026</t>
  </si>
  <si>
    <t>CHERITON BISHOP EXPENDITURE 2025-2026</t>
  </si>
  <si>
    <t>3.4.25.</t>
  </si>
  <si>
    <t>VAT Return</t>
  </si>
  <si>
    <t>9.3.25.</t>
  </si>
  <si>
    <t>Newsletter ad - Cathie's Careful Cleaning</t>
  </si>
  <si>
    <t>16.4.25.</t>
  </si>
  <si>
    <t>Details</t>
  </si>
  <si>
    <t>Clarity Copiers - newsletter paper</t>
  </si>
  <si>
    <t xml:space="preserve">DALC - training </t>
  </si>
  <si>
    <t>Training</t>
  </si>
  <si>
    <t>Village Maintenance</t>
  </si>
  <si>
    <t>Gen Maintenance</t>
  </si>
  <si>
    <t>Devon Federation - venue village event</t>
  </si>
  <si>
    <t>E. G. Northcott - Play area fence and gate</t>
  </si>
  <si>
    <t>Playgrounds and rent</t>
  </si>
  <si>
    <t>Fry &amp; Son - materials for playing field fence</t>
  </si>
  <si>
    <t>HMRC - clerk's PAYE</t>
  </si>
  <si>
    <t>ICO - annual fee</t>
  </si>
  <si>
    <t>Lawrence Wilson - village maintenance</t>
  </si>
  <si>
    <t>Mrs J Clark, clerk's salary</t>
  </si>
  <si>
    <t xml:space="preserve">Spalding hall - hire </t>
  </si>
  <si>
    <t>Spalding hall - nesletter collation and storage</t>
  </si>
  <si>
    <t>15.4.25.</t>
  </si>
  <si>
    <t>17.4.25.</t>
  </si>
  <si>
    <t xml:space="preserve">Newsletter ad South West Window </t>
  </si>
  <si>
    <t>Newsletter ad Moor Park Garage</t>
  </si>
  <si>
    <t>22.4.25.</t>
  </si>
  <si>
    <t>Bank service charges</t>
  </si>
  <si>
    <t>25.4.25.</t>
  </si>
  <si>
    <t>Monthly phone fee</t>
  </si>
  <si>
    <t>MAY</t>
  </si>
  <si>
    <t>BANK RECONCILATION CHERITON BISHOP 30th April  2025</t>
  </si>
  <si>
    <t>Cash in bank as at 30.4.25.</t>
  </si>
  <si>
    <t>Cash in bank as at  31.5.25.</t>
  </si>
  <si>
    <t>13.5.25.</t>
  </si>
  <si>
    <t>28.5.25.</t>
  </si>
  <si>
    <t>Devon Federation reimbursement of deposit for village event</t>
  </si>
  <si>
    <t>APRIL</t>
  </si>
  <si>
    <t>Clarity Copiers - newsletter</t>
  </si>
  <si>
    <t>Merlin Howse - village website domain</t>
  </si>
  <si>
    <t>Jane Clark - clerk's salary</t>
  </si>
  <si>
    <t>Spalding Hall newsletter storage</t>
  </si>
  <si>
    <t>134.5.24.</t>
  </si>
  <si>
    <t>Spalding Hall hall hire</t>
  </si>
  <si>
    <t>19.5.25.</t>
  </si>
  <si>
    <t>27.5.25.</t>
  </si>
  <si>
    <t>Vodaphone - phone contract</t>
  </si>
  <si>
    <t>19.6.25</t>
  </si>
  <si>
    <t>Glasdon for benches</t>
  </si>
  <si>
    <t>19.6.25.</t>
  </si>
  <si>
    <t>Jane Clark, clerk's salary</t>
  </si>
  <si>
    <t>Clear Councils - annual insurance fee</t>
  </si>
  <si>
    <t>Lawrence Wilson - mowing play area</t>
  </si>
  <si>
    <t>Karen Wilson - donation to toddler group</t>
  </si>
  <si>
    <t>Spalding Hall - hall hire</t>
  </si>
  <si>
    <t>Playsafety - annual play area inspection</t>
  </si>
  <si>
    <t>Spalding Hall - newsletter storage and collation</t>
  </si>
  <si>
    <t>David Yelland - new gate and fence repair</t>
  </si>
  <si>
    <t>30.6.25.</t>
  </si>
  <si>
    <t>Bank charge</t>
  </si>
  <si>
    <t>JUNE</t>
  </si>
  <si>
    <t>BANK RECONCILATION CHERITON BISHOP 31st MAY, 2025</t>
  </si>
  <si>
    <t>BANK RECONCILATION CHERITON BISHOP 30TH JUNE, 2025</t>
  </si>
  <si>
    <t>Bank</t>
  </si>
  <si>
    <t xml:space="preserve">30.6.25. </t>
  </si>
  <si>
    <t xml:space="preserve">                                                                                                                                                                                                                     </t>
  </si>
  <si>
    <t>JULY</t>
  </si>
  <si>
    <t>15.7.25.</t>
  </si>
  <si>
    <t>Spalding Hall for storage and collation of newsletter</t>
  </si>
  <si>
    <t>Bank charge (difference between bank reconciliation and what was paid into bank when transfer took place).</t>
  </si>
  <si>
    <t>YPO for newsletter paper</t>
  </si>
  <si>
    <t>Spalding Hall for hall hire</t>
  </si>
  <si>
    <t>Lawrence Wilson for mowing play area</t>
  </si>
  <si>
    <t>HMRC for clerk's PAYE</t>
  </si>
  <si>
    <t>Clarity Copiers for newsletter paper</t>
  </si>
  <si>
    <t>Penny Clapham for internal audit</t>
  </si>
  <si>
    <t>31.7.25.</t>
  </si>
  <si>
    <t>Bank service charge</t>
  </si>
  <si>
    <t>AUGUST</t>
  </si>
  <si>
    <t>14.7.25.</t>
  </si>
  <si>
    <t xml:space="preserve">I M Pinnergar test </t>
  </si>
  <si>
    <t>21.7.25.</t>
  </si>
  <si>
    <t>Teignvale PL Ltd ad</t>
  </si>
  <si>
    <t>22.7.25.</t>
  </si>
  <si>
    <t>I M Pinnergar insert</t>
  </si>
  <si>
    <t>Current Account</t>
  </si>
  <si>
    <t>Instant Access Account</t>
  </si>
  <si>
    <t>Village Annual Event</t>
  </si>
  <si>
    <t>RESERVES 31.8.25.</t>
  </si>
  <si>
    <t>BANK RECONCILATION CHERITON BISHOP 3ST JULY, 2025</t>
  </si>
  <si>
    <t>6.8.25.</t>
  </si>
  <si>
    <t>Miss K Southard</t>
  </si>
  <si>
    <t>27.8.25.</t>
  </si>
  <si>
    <t>Cherition Bishop Ho</t>
  </si>
  <si>
    <t>Spalding Hall for collation and storage of newsletter (missed April payment)</t>
  </si>
  <si>
    <t>Savills for rent for play area</t>
  </si>
  <si>
    <t>VisionICT for loading AGAR documents in Finance section</t>
  </si>
  <si>
    <t>HMRC, clerk'sPAYE</t>
  </si>
  <si>
    <t>DM Payroll Services for payroll (half year)</t>
  </si>
  <si>
    <t>31.8.25.</t>
  </si>
  <si>
    <t>BANK RECONCILATION CHERITON BISHOP 31st AUGUST, 2025</t>
  </si>
  <si>
    <t>Vodafone monthly bill</t>
  </si>
  <si>
    <t>SEPTEMBER</t>
  </si>
  <si>
    <t>9.9.25.</t>
  </si>
  <si>
    <t>9.9..25.</t>
  </si>
  <si>
    <t>David Yelland for clearing footpath in Crockernwell Dip</t>
  </si>
  <si>
    <t>PKF Litlejohn for annual external audit</t>
  </si>
  <si>
    <t>30.9.25.</t>
  </si>
  <si>
    <t>Cheriton Village Hall for hire of hall for village show</t>
  </si>
  <si>
    <t>Bank charges</t>
  </si>
  <si>
    <t>26.9.25.</t>
  </si>
  <si>
    <t>Refund Clear Councils</t>
  </si>
  <si>
    <t>BANK RECONCILATION CHERITON BISHOP 30th SEPTEMBER, 2025</t>
  </si>
  <si>
    <t>RESERVES 30.9.25.</t>
  </si>
  <si>
    <t>Village Party</t>
  </si>
  <si>
    <t>OCTOBER</t>
  </si>
  <si>
    <t>Teignvale PL Ltd</t>
  </si>
  <si>
    <t>Barry Ware Decorating</t>
  </si>
  <si>
    <t>Energy Systems (SW)</t>
  </si>
  <si>
    <t>Jasonu T</t>
  </si>
  <si>
    <t>Nedcare</t>
  </si>
  <si>
    <t>S. O'Neill</t>
  </si>
  <si>
    <t>Dartmoor Auctions</t>
  </si>
  <si>
    <t>Fingle Bridge Inn</t>
  </si>
  <si>
    <t>Drew Son Funeral</t>
  </si>
  <si>
    <t>J. Dowrick</t>
  </si>
  <si>
    <t>Drew Sons</t>
  </si>
  <si>
    <t>Sarahs Barber Shop</t>
  </si>
  <si>
    <t>MC Services</t>
  </si>
  <si>
    <t>IM Pinnegar</t>
  </si>
  <si>
    <t>M &amp; J FM Chatfield</t>
  </si>
  <si>
    <t>P. Everall</t>
  </si>
  <si>
    <t>Swift Plumbing</t>
  </si>
  <si>
    <t>Bank interest</t>
  </si>
  <si>
    <t>MDDC</t>
  </si>
  <si>
    <t>14.10.25.</t>
  </si>
  <si>
    <t>Jane Clark, half year travel expenses and sundry office supplies</t>
  </si>
  <si>
    <t>VisionIICT hosting emails</t>
  </si>
  <si>
    <t>VisionICT for annual fee</t>
  </si>
  <si>
    <t>Clarity Copiers newsletter items</t>
  </si>
  <si>
    <t>Spalding hall, hall hire</t>
  </si>
  <si>
    <t>Spalding hall for collation and storage of newsletter</t>
  </si>
  <si>
    <t>HMRC</t>
  </si>
  <si>
    <t>Jane Clark salary</t>
  </si>
  <si>
    <t>JC Whitehead</t>
  </si>
  <si>
    <t>31.10.25.</t>
  </si>
  <si>
    <t>BANK RECONCILATION CHERITON BISHOP 31st OCTOBER, 2025</t>
  </si>
  <si>
    <t>RESERVES 31.10.25.</t>
  </si>
  <si>
    <t>Cash in bank as at  31.10.25.</t>
  </si>
  <si>
    <t>Comprising  £21.885.79 + £1,236.51 newsletter reserve = £23,122.30</t>
  </si>
  <si>
    <t>Benbrit</t>
  </si>
  <si>
    <t>Mrs H Fry</t>
  </si>
  <si>
    <t>NOVEMBER</t>
  </si>
  <si>
    <t>3.11.25.</t>
  </si>
  <si>
    <t>10.11.25.</t>
  </si>
  <si>
    <t>James Mason Ltd</t>
  </si>
  <si>
    <t>14.11.25.</t>
  </si>
  <si>
    <t>Okehampton Glass</t>
  </si>
  <si>
    <t>17.11.25.</t>
  </si>
  <si>
    <t>Clarity Copiers for newsletter</t>
  </si>
  <si>
    <t>YPO for newesletter paper</t>
  </si>
  <si>
    <t>Jane Clark clerk's salary</t>
  </si>
  <si>
    <t>CB Parent Teacher Friend Assocation</t>
  </si>
  <si>
    <t>Spalding Hall for newsletter stoarage</t>
  </si>
  <si>
    <t>30.11.25.</t>
  </si>
  <si>
    <t>Bank Service Charge</t>
  </si>
  <si>
    <t>RESERVES 30.11.25.</t>
  </si>
  <si>
    <t>Comprising  £21 ,942.64 - £1,184.81 newsletter reserve = £20,757.83</t>
  </si>
  <si>
    <t>Cash in bank as at  31.11.25.</t>
  </si>
  <si>
    <t>RESERVES</t>
  </si>
  <si>
    <t>DECEMBER</t>
  </si>
  <si>
    <t>St Boniface</t>
  </si>
  <si>
    <t>Climate Sols</t>
  </si>
  <si>
    <t>8 Shop</t>
  </si>
  <si>
    <t>West Country Rural</t>
  </si>
  <si>
    <t>Pete Northcott</t>
  </si>
  <si>
    <t>C. Palfrey</t>
  </si>
  <si>
    <t>Oinkers</t>
  </si>
  <si>
    <t>Heltor</t>
  </si>
  <si>
    <t>A1 Digital</t>
  </si>
  <si>
    <t>A Martin</t>
  </si>
  <si>
    <t>Fine Memorials</t>
  </si>
  <si>
    <t>10.12.25.</t>
  </si>
  <si>
    <t>Jane Clark to reimburse for phone payments on card until direct debit set up</t>
  </si>
  <si>
    <t>Tech/phone</t>
  </si>
  <si>
    <t>Spalding Hall for storage and collations of newsletter</t>
  </si>
  <si>
    <t>Spalding Hall hire</t>
  </si>
  <si>
    <t>Community Heartbeat for defib</t>
  </si>
  <si>
    <t>Clarity Copiers for paper for newsletter</t>
  </si>
  <si>
    <t>HMRC clerk's PAYE</t>
  </si>
  <si>
    <t>DM Payroll Services</t>
  </si>
  <si>
    <t>Graham Dicker for maintenance service over two years</t>
  </si>
  <si>
    <t>Donation for CBPTFA</t>
  </si>
  <si>
    <t>24.12.25.</t>
  </si>
  <si>
    <t>Vodafone for mobile</t>
  </si>
  <si>
    <t>w3</t>
  </si>
  <si>
    <t>BANK RECONCILATION CHERITON BISHOP 30th NOVEMBER, 2025</t>
  </si>
  <si>
    <t>RM Coombes</t>
  </si>
  <si>
    <t>23.12.25.</t>
  </si>
  <si>
    <t>17.12.25.</t>
  </si>
  <si>
    <t>15.12.25.</t>
  </si>
  <si>
    <t>12.12.25</t>
  </si>
  <si>
    <t>12.12.25.</t>
  </si>
  <si>
    <t>9.12.25.</t>
  </si>
  <si>
    <t>8.12.25.</t>
  </si>
  <si>
    <t>1.12.25.</t>
  </si>
  <si>
    <t>31.12.25</t>
  </si>
  <si>
    <t>31.12.25.</t>
  </si>
  <si>
    <t>Service charge</t>
  </si>
  <si>
    <t>Cash in bank as at  31.12.25.</t>
  </si>
  <si>
    <t>Contested Election</t>
  </si>
  <si>
    <t>ALLOCATED RESERVES WITHOUT NEWSLETTER</t>
  </si>
  <si>
    <t>RESERVES 31.12.25.</t>
  </si>
  <si>
    <t>BANK RECONCILATION CHERITON BISHOP 31 DECEMBER, 2025</t>
  </si>
  <si>
    <r>
      <t xml:space="preserve">Comprising  £20,907.74 - £1,734.90 newsletter reserve = PC reserve  </t>
    </r>
    <r>
      <rPr>
        <b/>
        <i/>
        <sz val="11"/>
        <color theme="1"/>
        <rFont val="Aptos Narrow"/>
        <family val="2"/>
        <scheme val="minor"/>
      </rPr>
      <t>£19,172.84</t>
    </r>
  </si>
  <si>
    <t>9.1.2026.</t>
  </si>
  <si>
    <t>14.1.26.</t>
  </si>
  <si>
    <t>Newsletter ad JW bodywork</t>
  </si>
  <si>
    <t>Newsletter ad Moor Pk Garage</t>
  </si>
  <si>
    <t>21.1.26.</t>
  </si>
  <si>
    <t>Vodafone complaint payment</t>
  </si>
  <si>
    <t>29.01.26.</t>
  </si>
  <si>
    <t>Newsletter ad Gilbert Stephens</t>
  </si>
  <si>
    <t>7.1.26.</t>
  </si>
  <si>
    <t>Newsletter ad Burgess Brickwork</t>
  </si>
  <si>
    <t>16.01.26.</t>
  </si>
  <si>
    <t>HMRC Clerk's PAYE</t>
  </si>
  <si>
    <t>16.01.2026</t>
  </si>
  <si>
    <t>Jane Clark. Clerk's salary</t>
  </si>
  <si>
    <t>26.01.26.</t>
  </si>
  <si>
    <t>Vodafone</t>
  </si>
  <si>
    <t>31.1.2026.</t>
  </si>
  <si>
    <t>26.01.2026</t>
  </si>
  <si>
    <t>PTFA refund</t>
  </si>
  <si>
    <t>Cash in bank as at  31.1.26.</t>
  </si>
  <si>
    <t>BANK RECONCILATION CHERITON BISHOP 31 JANUARY, 2026</t>
  </si>
  <si>
    <t>ALLOCATED PC RESERVES ie minus newsletter reserve</t>
  </si>
  <si>
    <t>Comprising  Allocated PC Reserves £5,150.00 + Newsletter Reserve £2,044.90 + General Reserves £20,893.15 = £28,088.05</t>
  </si>
  <si>
    <t xml:space="preserve">   </t>
  </si>
  <si>
    <t>11.2.26.</t>
  </si>
  <si>
    <t>Ad Dartmoor Creative</t>
  </si>
  <si>
    <t>19.2.26.</t>
  </si>
  <si>
    <t>VAT refund</t>
  </si>
  <si>
    <t>Lawrtence Wilson for maintenance of Village Green</t>
  </si>
  <si>
    <t>Clarity Copiers for newsletter paper and pages</t>
  </si>
  <si>
    <t>MDDC dog waste weekly collection</t>
  </si>
  <si>
    <t>28.2.26.</t>
  </si>
  <si>
    <t>BANK RECONCILATION CHERITON BISHOP 28 FEBRUARY, 2026</t>
  </si>
  <si>
    <t>RESERVES 28.2.26.</t>
  </si>
  <si>
    <t>=</t>
  </si>
  <si>
    <t>Opening Balance 1st April 2025</t>
  </si>
  <si>
    <t>Comprising  Allocated PC Reserves £5,150.00 + Newsletter Reserve £2,054.90 + General Reserves £20,636.68 = £27,841.58</t>
  </si>
  <si>
    <t>16.3.26.</t>
  </si>
  <si>
    <t>Refunds/misc</t>
  </si>
  <si>
    <t>Spalding Hall, printing</t>
  </si>
  <si>
    <t>10.3.26.</t>
  </si>
  <si>
    <t>Men in Sheds, donation for newsletter box</t>
  </si>
  <si>
    <t>VisionICT annual website hosting and support for Apr 2026 - Mar 2027</t>
  </si>
  <si>
    <t>Jane Clark, clerk's expenses</t>
  </si>
  <si>
    <t>Spalding Hall for hall hire x 2</t>
  </si>
  <si>
    <t>Clarity Copiers for printing of newsletter pages</t>
  </si>
  <si>
    <t>HMRC, Clerk's PAYE</t>
  </si>
  <si>
    <t>Jane Clark, clerk's salary and home office working</t>
  </si>
  <si>
    <t>25.3.26.</t>
  </si>
  <si>
    <t>Vodafone for mobile phone</t>
  </si>
  <si>
    <t>VisionOCT for hosting email Apr 2026- Mar 2027</t>
  </si>
  <si>
    <t>31.3.26.</t>
  </si>
  <si>
    <t>Comprising  Allocated PC Reserves £5,150.00 + Newsletter Reserve £1,897.46 + General Reserves £19,722.57 = £26.770.03</t>
  </si>
  <si>
    <t>BANK RECONCILATION CHERITON BISHOP 31ST MARCH,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</si>
</sst>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.00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0"/>
      <name val="Aptos Narrow"/>
      <family val="2"/>
      <scheme val="minor"/>
    </font>
    <font>
      <b/>
      <sz val="12"/>
      <name val="Aptos Narrow"/>
      <family val="2"/>
      <scheme val="minor"/>
    </font>
    <font>
      <sz val="10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0"/>
      <color theme="5"/>
      <name val="Aptos Narrow"/>
      <family val="2"/>
      <scheme val="minor"/>
    </font>
    <font>
      <i/>
      <sz val="1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8"/>
      <name val="Aptos Narrow"/>
      <family val="2"/>
      <scheme val="minor"/>
    </font>
    <font>
      <sz val="12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4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u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0">
    <xf numFmtId="0" fontId="0" fillId="0" borderId="0" xfId="0"/>
    <xf numFmtId="15" fontId="4" fillId="2" borderId="1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15" fontId="5" fillId="0" borderId="7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164" fontId="5" fillId="0" borderId="8" xfId="0" applyNumberFormat="1" applyFont="1" applyBorder="1" applyAlignment="1">
      <alignment vertical="center"/>
    </xf>
    <xf numFmtId="164" fontId="5" fillId="0" borderId="8" xfId="0" applyNumberFormat="1" applyFont="1" applyBorder="1" applyAlignment="1">
      <alignment horizontal="right" vertical="center"/>
    </xf>
    <xf numFmtId="164" fontId="5" fillId="0" borderId="9" xfId="0" applyNumberFormat="1" applyFont="1" applyBorder="1" applyAlignment="1">
      <alignment vertical="center"/>
    </xf>
    <xf numFmtId="164" fontId="5" fillId="0" borderId="3" xfId="0" applyNumberFormat="1" applyFont="1" applyBorder="1" applyAlignment="1">
      <alignment vertical="center"/>
    </xf>
    <xf numFmtId="15" fontId="5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164" fontId="5" fillId="0" borderId="3" xfId="0" applyNumberFormat="1" applyFont="1" applyBorder="1" applyAlignment="1">
      <alignment horizontal="right" vertical="center"/>
    </xf>
    <xf numFmtId="164" fontId="5" fillId="0" borderId="4" xfId="0" applyNumberFormat="1" applyFont="1" applyBorder="1" applyAlignment="1">
      <alignment vertical="center"/>
    </xf>
    <xf numFmtId="15" fontId="5" fillId="0" borderId="1" xfId="0" quotePrefix="1" applyNumberFormat="1" applyFont="1" applyBorder="1" applyAlignment="1">
      <alignment horizontal="center" vertical="center"/>
    </xf>
    <xf numFmtId="15" fontId="5" fillId="0" borderId="1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vertical="center"/>
    </xf>
    <xf numFmtId="15" fontId="7" fillId="2" borderId="3" xfId="0" applyNumberFormat="1" applyFont="1" applyFill="1" applyBorder="1" applyAlignment="1">
      <alignment horizontal="center" vertical="center"/>
    </xf>
    <xf numFmtId="15" fontId="7" fillId="2" borderId="3" xfId="0" applyNumberFormat="1" applyFont="1" applyFill="1" applyBorder="1" applyAlignment="1">
      <alignment horizontal="center" vertical="center" wrapText="1"/>
    </xf>
    <xf numFmtId="43" fontId="7" fillId="0" borderId="3" xfId="1" applyFont="1" applyBorder="1" applyAlignment="1">
      <alignment horizontal="right" vertical="center" wrapText="1"/>
    </xf>
    <xf numFmtId="43" fontId="7" fillId="0" borderId="3" xfId="1" applyFont="1" applyBorder="1" applyAlignment="1">
      <alignment horizontal="center" vertical="center" wrapText="1"/>
    </xf>
    <xf numFmtId="43" fontId="7" fillId="0" borderId="3" xfId="1" applyFont="1" applyBorder="1" applyAlignment="1">
      <alignment vertical="center" wrapText="1"/>
    </xf>
    <xf numFmtId="43" fontId="7" fillId="0" borderId="3" xfId="1" applyFont="1" applyBorder="1" applyAlignment="1">
      <alignment vertical="center"/>
    </xf>
    <xf numFmtId="43" fontId="7" fillId="0" borderId="3" xfId="1" applyFont="1" applyBorder="1" applyAlignment="1">
      <alignment horizontal="left" vertical="center"/>
    </xf>
    <xf numFmtId="43" fontId="8" fillId="0" borderId="3" xfId="1" applyFont="1" applyBorder="1" applyAlignment="1">
      <alignment vertical="center"/>
    </xf>
    <xf numFmtId="8" fontId="9" fillId="0" borderId="3" xfId="1" applyNumberFormat="1" applyFont="1" applyBorder="1" applyAlignment="1">
      <alignment horizontal="right" vertical="center" wrapText="1"/>
    </xf>
    <xf numFmtId="43" fontId="9" fillId="0" borderId="3" xfId="1" applyFont="1" applyBorder="1" applyAlignment="1">
      <alignment horizontal="right" vertical="center" wrapText="1"/>
    </xf>
    <xf numFmtId="43" fontId="9" fillId="0" borderId="3" xfId="1" applyFont="1" applyBorder="1" applyAlignment="1">
      <alignment vertical="center"/>
    </xf>
    <xf numFmtId="8" fontId="8" fillId="0" borderId="3" xfId="1" applyNumberFormat="1" applyFont="1" applyBorder="1" applyAlignment="1">
      <alignment vertical="center"/>
    </xf>
    <xf numFmtId="43" fontId="10" fillId="0" borderId="3" xfId="1" applyFont="1" applyBorder="1" applyAlignment="1">
      <alignment vertical="center"/>
    </xf>
    <xf numFmtId="8" fontId="9" fillId="0" borderId="3" xfId="1" applyNumberFormat="1" applyFont="1" applyBorder="1" applyAlignment="1">
      <alignment vertical="center"/>
    </xf>
    <xf numFmtId="15" fontId="9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right" vertical="center"/>
    </xf>
    <xf numFmtId="43" fontId="11" fillId="0" borderId="3" xfId="1" applyFont="1" applyBorder="1" applyAlignment="1">
      <alignment vertical="center"/>
    </xf>
    <xf numFmtId="43" fontId="12" fillId="0" borderId="3" xfId="1" applyFont="1" applyBorder="1" applyAlignment="1">
      <alignment horizontal="right" vertical="center" wrapText="1"/>
    </xf>
    <xf numFmtId="0" fontId="0" fillId="0" borderId="3" xfId="0" applyBorder="1"/>
    <xf numFmtId="0" fontId="3" fillId="0" borderId="3" xfId="0" applyFont="1" applyBorder="1"/>
    <xf numFmtId="0" fontId="13" fillId="0" borderId="3" xfId="0" applyFont="1" applyBorder="1"/>
    <xf numFmtId="44" fontId="3" fillId="0" borderId="3" xfId="2" applyFont="1" applyBorder="1"/>
    <xf numFmtId="4" fontId="3" fillId="0" borderId="3" xfId="0" applyNumberFormat="1" applyFont="1" applyBorder="1"/>
    <xf numFmtId="44" fontId="13" fillId="0" borderId="3" xfId="2" applyFont="1" applyBorder="1"/>
    <xf numFmtId="0" fontId="13" fillId="0" borderId="3" xfId="0" applyFont="1" applyBorder="1" applyAlignment="1">
      <alignment horizontal="right"/>
    </xf>
    <xf numFmtId="8" fontId="13" fillId="0" borderId="3" xfId="2" applyNumberFormat="1" applyFont="1" applyBorder="1"/>
    <xf numFmtId="44" fontId="13" fillId="0" borderId="3" xfId="2" applyFont="1" applyBorder="1" applyAlignment="1">
      <alignment horizontal="right"/>
    </xf>
    <xf numFmtId="44" fontId="0" fillId="0" borderId="3" xfId="2" applyFont="1" applyBorder="1"/>
    <xf numFmtId="44" fontId="4" fillId="0" borderId="3" xfId="2" applyFont="1" applyBorder="1"/>
    <xf numFmtId="44" fontId="13" fillId="0" borderId="3" xfId="2" applyFont="1" applyBorder="1" applyAlignment="1">
      <alignment horizontal="left"/>
    </xf>
    <xf numFmtId="15" fontId="7" fillId="2" borderId="5" xfId="0" applyNumberFormat="1" applyFont="1" applyFill="1" applyBorder="1" applyAlignment="1">
      <alignment horizontal="center" vertical="center"/>
    </xf>
    <xf numFmtId="15" fontId="7" fillId="0" borderId="2" xfId="0" applyNumberFormat="1" applyFont="1" applyBorder="1" applyAlignment="1">
      <alignment horizontal="center" vertical="center"/>
    </xf>
    <xf numFmtId="15" fontId="9" fillId="0" borderId="5" xfId="0" applyNumberFormat="1" applyFont="1" applyBorder="1" applyAlignment="1">
      <alignment horizontal="center" vertical="center"/>
    </xf>
    <xf numFmtId="0" fontId="0" fillId="2" borderId="3" xfId="0" applyFill="1" applyBorder="1"/>
    <xf numFmtId="0" fontId="3" fillId="2" borderId="3" xfId="0" applyFont="1" applyFill="1" applyBorder="1"/>
    <xf numFmtId="15" fontId="7" fillId="0" borderId="2" xfId="0" applyNumberFormat="1" applyFont="1" applyBorder="1" applyAlignment="1">
      <alignment horizontal="left" vertical="center"/>
    </xf>
    <xf numFmtId="15" fontId="7" fillId="0" borderId="2" xfId="0" applyNumberFormat="1" applyFont="1" applyBorder="1" applyAlignment="1">
      <alignment horizontal="left" vertical="center" wrapText="1"/>
    </xf>
    <xf numFmtId="15" fontId="9" fillId="0" borderId="11" xfId="0" applyNumberFormat="1" applyFont="1" applyBorder="1" applyAlignment="1">
      <alignment horizontal="left" vertical="center" wrapText="1"/>
    </xf>
    <xf numFmtId="43" fontId="9" fillId="0" borderId="10" xfId="1" applyFont="1" applyBorder="1" applyAlignment="1">
      <alignment horizontal="right" vertical="center" wrapText="1"/>
    </xf>
    <xf numFmtId="43" fontId="9" fillId="0" borderId="10" xfId="1" applyFont="1" applyBorder="1" applyAlignment="1">
      <alignment horizontal="center" vertical="center" wrapText="1"/>
    </xf>
    <xf numFmtId="8" fontId="9" fillId="0" borderId="10" xfId="1" applyNumberFormat="1" applyFont="1" applyBorder="1" applyAlignment="1">
      <alignment horizontal="center" vertical="center" wrapText="1"/>
    </xf>
    <xf numFmtId="43" fontId="9" fillId="0" borderId="10" xfId="1" applyFont="1" applyBorder="1" applyAlignment="1">
      <alignment wrapText="1"/>
    </xf>
    <xf numFmtId="15" fontId="9" fillId="0" borderId="11" xfId="0" applyNumberFormat="1" applyFont="1" applyBorder="1" applyAlignment="1">
      <alignment horizontal="left" vertical="center"/>
    </xf>
    <xf numFmtId="43" fontId="9" fillId="0" borderId="3" xfId="1" applyFont="1" applyBorder="1" applyAlignment="1">
      <alignment horizontal="center" vertical="center" wrapText="1"/>
    </xf>
    <xf numFmtId="8" fontId="9" fillId="0" borderId="3" xfId="1" applyNumberFormat="1" applyFont="1" applyBorder="1" applyAlignment="1">
      <alignment horizontal="center" vertical="center" wrapText="1"/>
    </xf>
    <xf numFmtId="43" fontId="15" fillId="0" borderId="3" xfId="1" applyFont="1" applyBorder="1" applyAlignment="1">
      <alignment horizontal="center" vertical="center" wrapText="1"/>
    </xf>
    <xf numFmtId="43" fontId="10" fillId="0" borderId="3" xfId="1" applyFont="1" applyBorder="1" applyAlignment="1">
      <alignment horizontal="center" vertical="center" wrapText="1"/>
    </xf>
    <xf numFmtId="43" fontId="9" fillId="0" borderId="3" xfId="1" applyFont="1" applyBorder="1" applyAlignment="1">
      <alignment vertical="center" wrapText="1"/>
    </xf>
    <xf numFmtId="43" fontId="10" fillId="0" borderId="3" xfId="1" applyFont="1" applyBorder="1" applyAlignment="1">
      <alignment vertical="center" wrapText="1"/>
    </xf>
    <xf numFmtId="43" fontId="9" fillId="0" borderId="3" xfId="1" applyFont="1" applyBorder="1" applyAlignment="1">
      <alignment horizontal="left" vertical="center"/>
    </xf>
    <xf numFmtId="8" fontId="9" fillId="0" borderId="3" xfId="1" applyNumberFormat="1" applyFont="1" applyBorder="1" applyAlignment="1">
      <alignment vertical="center" wrapText="1"/>
    </xf>
    <xf numFmtId="8" fontId="10" fillId="0" borderId="3" xfId="1" applyNumberFormat="1" applyFont="1" applyBorder="1" applyAlignment="1">
      <alignment vertical="center"/>
    </xf>
    <xf numFmtId="43" fontId="16" fillId="0" borderId="3" xfId="1" applyFont="1" applyBorder="1" applyAlignment="1">
      <alignment vertical="center"/>
    </xf>
    <xf numFmtId="8" fontId="17" fillId="0" borderId="3" xfId="1" applyNumberFormat="1" applyFont="1" applyBorder="1" applyAlignment="1">
      <alignment vertical="center"/>
    </xf>
    <xf numFmtId="15" fontId="4" fillId="0" borderId="1" xfId="0" applyNumberFormat="1" applyFont="1" applyBorder="1" applyAlignment="1">
      <alignment horizontal="center" vertical="center"/>
    </xf>
    <xf numFmtId="8" fontId="3" fillId="0" borderId="3" xfId="2" applyNumberFormat="1" applyFont="1" applyBorder="1"/>
    <xf numFmtId="43" fontId="0" fillId="2" borderId="3" xfId="0" applyNumberFormat="1" applyFill="1" applyBorder="1"/>
    <xf numFmtId="15" fontId="9" fillId="0" borderId="2" xfId="0" applyNumberFormat="1" applyFont="1" applyBorder="1" applyAlignment="1">
      <alignment horizontal="left" vertical="center"/>
    </xf>
    <xf numFmtId="15" fontId="9" fillId="0" borderId="2" xfId="0" applyNumberFormat="1" applyFont="1" applyBorder="1" applyAlignment="1">
      <alignment horizontal="left" vertical="center" wrapText="1"/>
    </xf>
    <xf numFmtId="15" fontId="9" fillId="3" borderId="5" xfId="0" applyNumberFormat="1" applyFont="1" applyFill="1" applyBorder="1" applyAlignment="1">
      <alignment horizontal="left" vertical="center"/>
    </xf>
    <xf numFmtId="15" fontId="9" fillId="0" borderId="2" xfId="0" applyNumberFormat="1" applyFont="1" applyBorder="1" applyAlignment="1">
      <alignment horizontal="left" vertical="top"/>
    </xf>
    <xf numFmtId="43" fontId="19" fillId="0" borderId="3" xfId="1" applyFont="1" applyBorder="1" applyAlignment="1">
      <alignment horizontal="center" vertical="center" wrapText="1"/>
    </xf>
    <xf numFmtId="15" fontId="9" fillId="0" borderId="2" xfId="0" applyNumberFormat="1" applyFont="1" applyBorder="1" applyAlignment="1">
      <alignment vertical="center"/>
    </xf>
    <xf numFmtId="15" fontId="9" fillId="0" borderId="5" xfId="0" applyNumberFormat="1" applyFont="1" applyBorder="1" applyAlignment="1">
      <alignment vertical="center"/>
    </xf>
    <xf numFmtId="43" fontId="10" fillId="0" borderId="10" xfId="1" applyFont="1" applyBorder="1" applyAlignment="1">
      <alignment wrapText="1"/>
    </xf>
    <xf numFmtId="43" fontId="5" fillId="0" borderId="3" xfId="1" applyFont="1" applyBorder="1" applyAlignment="1">
      <alignment vertical="center"/>
    </xf>
    <xf numFmtId="15" fontId="8" fillId="0" borderId="1" xfId="0" applyNumberFormat="1" applyFont="1" applyBorder="1" applyAlignment="1">
      <alignment horizontal="center" vertical="center"/>
    </xf>
    <xf numFmtId="8" fontId="0" fillId="0" borderId="3" xfId="2" applyNumberFormat="1" applyFont="1" applyBorder="1"/>
    <xf numFmtId="15" fontId="5" fillId="0" borderId="7" xfId="0" applyNumberFormat="1" applyFont="1" applyBorder="1" applyAlignment="1">
      <alignment horizontal="center" vertical="center"/>
    </xf>
    <xf numFmtId="8" fontId="0" fillId="0" borderId="0" xfId="0" applyNumberFormat="1"/>
    <xf numFmtId="0" fontId="0" fillId="0" borderId="13" xfId="0" applyBorder="1"/>
    <xf numFmtId="8" fontId="4" fillId="0" borderId="3" xfId="2" applyNumberFormat="1" applyFont="1" applyBorder="1"/>
    <xf numFmtId="15" fontId="9" fillId="0" borderId="5" xfId="0" applyNumberFormat="1" applyFont="1" applyBorder="1" applyAlignment="1">
      <alignment horizontal="left" vertical="center"/>
    </xf>
    <xf numFmtId="15" fontId="5" fillId="0" borderId="2" xfId="0" applyNumberFormat="1" applyFont="1" applyBorder="1" applyAlignment="1">
      <alignment horizontal="left" vertical="center"/>
    </xf>
    <xf numFmtId="15" fontId="5" fillId="0" borderId="5" xfId="0" applyNumberFormat="1" applyFont="1" applyBorder="1" applyAlignment="1">
      <alignment horizontal="left" vertical="center"/>
    </xf>
    <xf numFmtId="0" fontId="20" fillId="0" borderId="3" xfId="0" applyFont="1" applyBorder="1" applyAlignment="1">
      <alignment wrapText="1"/>
    </xf>
    <xf numFmtId="15" fontId="5" fillId="0" borderId="1" xfId="0" applyNumberFormat="1" applyFont="1" applyBorder="1" applyAlignment="1">
      <alignment horizontal="left" vertical="center" wrapText="1"/>
    </xf>
    <xf numFmtId="15" fontId="5" fillId="0" borderId="1" xfId="0" applyNumberFormat="1" applyFont="1" applyBorder="1" applyAlignment="1">
      <alignment horizontal="left" vertical="center"/>
    </xf>
    <xf numFmtId="15" fontId="5" fillId="0" borderId="7" xfId="0" applyNumberFormat="1" applyFont="1" applyBorder="1" applyAlignment="1">
      <alignment horizontal="left" vertical="center"/>
    </xf>
    <xf numFmtId="15" fontId="5" fillId="0" borderId="7" xfId="0" applyNumberFormat="1" applyFont="1" applyBorder="1" applyAlignment="1">
      <alignment horizontal="left" vertical="center" wrapText="1"/>
    </xf>
    <xf numFmtId="15" fontId="4" fillId="0" borderId="7" xfId="0" applyNumberFormat="1" applyFont="1" applyBorder="1" applyAlignment="1">
      <alignment horizontal="center" vertical="center" wrapText="1"/>
    </xf>
    <xf numFmtId="6" fontId="9" fillId="0" borderId="3" xfId="1" applyNumberFormat="1" applyFont="1" applyBorder="1" applyAlignment="1">
      <alignment vertical="center"/>
    </xf>
    <xf numFmtId="8" fontId="5" fillId="0" borderId="3" xfId="1" applyNumberFormat="1" applyFont="1" applyBorder="1" applyAlignment="1">
      <alignment horizontal="right" vertical="center" wrapText="1"/>
    </xf>
    <xf numFmtId="15" fontId="3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164" fontId="0" fillId="0" borderId="3" xfId="0" applyNumberFormat="1" applyBorder="1" applyAlignment="1">
      <alignment vertical="center"/>
    </xf>
    <xf numFmtId="15" fontId="9" fillId="0" borderId="12" xfId="0" applyNumberFormat="1" applyFont="1" applyBorder="1" applyAlignment="1">
      <alignment horizontal="left" vertical="center"/>
    </xf>
    <xf numFmtId="6" fontId="9" fillId="0" borderId="3" xfId="1" applyNumberFormat="1" applyFont="1" applyBorder="1" applyAlignment="1">
      <alignment horizontal="right" vertical="center" wrapText="1"/>
    </xf>
    <xf numFmtId="0" fontId="21" fillId="0" borderId="0" xfId="0" applyFont="1"/>
    <xf numFmtId="6" fontId="13" fillId="0" borderId="3" xfId="2" applyNumberFormat="1" applyFont="1" applyBorder="1"/>
    <xf numFmtId="0" fontId="13" fillId="0" borderId="3" xfId="0" applyFont="1" applyBorder="1" applyAlignment="1">
      <alignment horizontal="left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164" fontId="0" fillId="0" borderId="3" xfId="0" applyNumberFormat="1" applyBorder="1"/>
    <xf numFmtId="15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17" fontId="3" fillId="0" borderId="3" xfId="0" applyNumberFormat="1" applyFont="1" applyBorder="1"/>
    <xf numFmtId="44" fontId="13" fillId="0" borderId="4" xfId="2" applyFont="1" applyBorder="1" applyAlignment="1">
      <alignment horizontal="left"/>
    </xf>
    <xf numFmtId="44" fontId="4" fillId="0" borderId="8" xfId="2" applyFont="1" applyBorder="1"/>
    <xf numFmtId="0" fontId="20" fillId="0" borderId="8" xfId="0" applyFont="1" applyBorder="1" applyAlignment="1">
      <alignment wrapText="1"/>
    </xf>
    <xf numFmtId="8" fontId="3" fillId="0" borderId="14" xfId="2" applyNumberFormat="1" applyFont="1" applyBorder="1"/>
    <xf numFmtId="0" fontId="0" fillId="0" borderId="15" xfId="0" applyBorder="1" applyAlignment="1">
      <alignment wrapText="1"/>
    </xf>
    <xf numFmtId="43" fontId="9" fillId="0" borderId="3" xfId="1" applyFont="1" applyBorder="1" applyAlignment="1">
      <alignment horizontal="left" vertical="center" wrapText="1"/>
    </xf>
    <xf numFmtId="8" fontId="9" fillId="0" borderId="3" xfId="1" applyNumberFormat="1" applyFont="1" applyBorder="1" applyAlignment="1">
      <alignment horizontal="left" vertical="center" wrapText="1"/>
    </xf>
    <xf numFmtId="46" fontId="22" fillId="2" borderId="3" xfId="0" applyNumberFormat="1" applyFont="1" applyFill="1" applyBorder="1"/>
    <xf numFmtId="46" fontId="0" fillId="2" borderId="3" xfId="0" applyNumberFormat="1" applyFill="1" applyBorder="1"/>
    <xf numFmtId="0" fontId="22" fillId="0" borderId="0" xfId="0" applyFont="1"/>
    <xf numFmtId="43" fontId="0" fillId="0" borderId="0" xfId="0" applyNumberFormat="1"/>
    <xf numFmtId="43" fontId="10" fillId="0" borderId="0" xfId="1" applyFont="1" applyBorder="1" applyAlignment="1">
      <alignment wrapText="1"/>
    </xf>
    <xf numFmtId="8" fontId="7" fillId="0" borderId="3" xfId="1" applyNumberFormat="1" applyFont="1" applyBorder="1" applyAlignment="1">
      <alignment vertical="center"/>
    </xf>
    <xf numFmtId="164" fontId="3" fillId="0" borderId="4" xfId="0" applyNumberFormat="1" applyFont="1" applyBorder="1" applyAlignment="1">
      <alignment vertical="center"/>
    </xf>
    <xf numFmtId="164" fontId="0" fillId="0" borderId="4" xfId="0" applyNumberFormat="1" applyBorder="1" applyAlignment="1">
      <alignment vertical="center"/>
    </xf>
    <xf numFmtId="0" fontId="0" fillId="0" borderId="4" xfId="0" applyBorder="1"/>
    <xf numFmtId="164" fontId="0" fillId="0" borderId="4" xfId="0" applyNumberFormat="1" applyBorder="1"/>
    <xf numFmtId="0" fontId="4" fillId="2" borderId="16" xfId="0" applyFont="1" applyFill="1" applyBorder="1" applyAlignment="1">
      <alignment horizontal="center" vertical="center"/>
    </xf>
    <xf numFmtId="164" fontId="6" fillId="0" borderId="17" xfId="0" applyNumberFormat="1" applyFont="1" applyBorder="1" applyAlignment="1">
      <alignment vertical="center"/>
    </xf>
    <xf numFmtId="0" fontId="0" fillId="0" borderId="17" xfId="0" applyBorder="1"/>
    <xf numFmtId="15" fontId="7" fillId="0" borderId="3" xfId="1" applyNumberFormat="1" applyFont="1" applyBorder="1" applyAlignment="1">
      <alignment vertical="center"/>
    </xf>
    <xf numFmtId="164" fontId="5" fillId="0" borderId="17" xfId="0" applyNumberFormat="1" applyFont="1" applyBorder="1" applyAlignment="1">
      <alignment vertical="center"/>
    </xf>
    <xf numFmtId="164" fontId="3" fillId="0" borderId="17" xfId="0" applyNumberFormat="1" applyFont="1" applyBorder="1"/>
    <xf numFmtId="0" fontId="5" fillId="0" borderId="3" xfId="0" applyFont="1" applyBorder="1"/>
    <xf numFmtId="0" fontId="3" fillId="0" borderId="0" xfId="0" applyFont="1"/>
    <xf numFmtId="43" fontId="3" fillId="0" borderId="0" xfId="0" applyNumberFormat="1" applyFont="1"/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15" fontId="4" fillId="2" borderId="6" xfId="0" applyNumberFormat="1" applyFont="1" applyFill="1" applyBorder="1" applyAlignment="1">
      <alignment horizontal="center" vertical="center" wrapText="1"/>
    </xf>
    <xf numFmtId="15" fontId="4" fillId="2" borderId="5" xfId="0" applyNumberFormat="1" applyFont="1" applyFill="1" applyBorder="1" applyAlignment="1">
      <alignment horizontal="center" vertical="center" wrapText="1"/>
    </xf>
    <xf numFmtId="15" fontId="7" fillId="2" borderId="5" xfId="0" applyNumberFormat="1" applyFont="1" applyFill="1" applyBorder="1" applyAlignment="1">
      <alignment horizontal="center" vertical="center"/>
    </xf>
    <xf numFmtId="15" fontId="7" fillId="2" borderId="2" xfId="0" applyNumberFormat="1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D33D4-283C-4003-B270-E6E0F658F2AC}">
  <sheetPr>
    <pageSetUpPr fitToPage="1"/>
  </sheetPr>
  <dimension ref="A1:L81"/>
  <sheetViews>
    <sheetView workbookViewId="0">
      <pane ySplit="1" topLeftCell="A65" activePane="bottomLeft" state="frozen"/>
      <selection pane="bottomLeft" activeCell="L81" sqref="L80:L81"/>
    </sheetView>
  </sheetViews>
  <sheetFormatPr defaultRowHeight="14.4" x14ac:dyDescent="0.3"/>
  <cols>
    <col min="1" max="1" width="11.33203125" customWidth="1"/>
    <col min="2" max="2" width="18.21875" customWidth="1"/>
    <col min="3" max="3" width="14.44140625" customWidth="1"/>
    <col min="4" max="4" width="14.33203125" customWidth="1"/>
    <col min="5" max="5" width="9.109375" bestFit="1" customWidth="1"/>
    <col min="6" max="6" width="13.109375" customWidth="1"/>
    <col min="8" max="8" width="13.33203125" customWidth="1"/>
    <col min="10" max="10" width="14.21875" customWidth="1"/>
    <col min="11" max="11" width="13" customWidth="1"/>
    <col min="12" max="12" width="12.88671875" style="135" customWidth="1"/>
  </cols>
  <sheetData>
    <row r="1" spans="1:12" ht="72" x14ac:dyDescent="0.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292</v>
      </c>
      <c r="G1" s="3" t="s">
        <v>5</v>
      </c>
      <c r="H1" s="3" t="s">
        <v>6</v>
      </c>
      <c r="I1" s="3" t="s">
        <v>7</v>
      </c>
      <c r="J1" s="4" t="s">
        <v>8</v>
      </c>
      <c r="K1" s="4" t="s">
        <v>9</v>
      </c>
      <c r="L1" s="133" t="s">
        <v>11</v>
      </c>
    </row>
    <row r="2" spans="1:12" x14ac:dyDescent="0.3">
      <c r="A2" s="145" t="s">
        <v>38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</row>
    <row r="3" spans="1:12" x14ac:dyDescent="0.3">
      <c r="A3" s="5" t="s">
        <v>40</v>
      </c>
      <c r="B3" s="6" t="s">
        <v>41</v>
      </c>
      <c r="C3" s="7"/>
      <c r="D3" s="8"/>
      <c r="E3" s="7">
        <v>2344.65</v>
      </c>
      <c r="F3" s="7"/>
      <c r="G3" s="7"/>
      <c r="H3" s="7"/>
      <c r="I3" s="7"/>
      <c r="J3" s="9"/>
      <c r="K3" s="14"/>
      <c r="L3" s="137">
        <f>SUM(A3:K3)</f>
        <v>2344.65</v>
      </c>
    </row>
    <row r="4" spans="1:12" x14ac:dyDescent="0.3">
      <c r="A4" s="11" t="s">
        <v>42</v>
      </c>
      <c r="B4" s="12" t="s">
        <v>2</v>
      </c>
      <c r="C4" s="10">
        <v>8075</v>
      </c>
      <c r="D4" s="13"/>
      <c r="E4" s="10"/>
      <c r="F4" s="10"/>
      <c r="G4" s="10"/>
      <c r="H4" s="10"/>
      <c r="I4" s="10"/>
      <c r="J4" s="14"/>
      <c r="K4" s="14"/>
      <c r="L4" s="137">
        <f>SUM(A4:K4)</f>
        <v>8075</v>
      </c>
    </row>
    <row r="5" spans="1:12" ht="43.2" x14ac:dyDescent="0.3">
      <c r="A5" s="15" t="s">
        <v>61</v>
      </c>
      <c r="B5" s="12" t="s">
        <v>43</v>
      </c>
      <c r="C5" s="10"/>
      <c r="D5" s="13">
        <v>50</v>
      </c>
      <c r="E5" s="10"/>
      <c r="F5" s="10"/>
      <c r="G5" s="10"/>
      <c r="H5" s="10"/>
      <c r="I5" s="10"/>
      <c r="J5" s="14"/>
      <c r="K5" s="14"/>
      <c r="L5" s="137">
        <f>SUM(A5:K5)</f>
        <v>50</v>
      </c>
    </row>
    <row r="6" spans="1:12" ht="28.8" x14ac:dyDescent="0.3">
      <c r="A6" s="11" t="s">
        <v>62</v>
      </c>
      <c r="B6" s="12" t="s">
        <v>63</v>
      </c>
      <c r="C6" s="10"/>
      <c r="D6" s="13">
        <v>50</v>
      </c>
      <c r="E6" s="10"/>
      <c r="F6" s="10"/>
      <c r="G6" s="10"/>
      <c r="H6" s="10"/>
      <c r="I6" s="10"/>
      <c r="J6" s="14"/>
      <c r="K6" s="14"/>
      <c r="L6" s="137">
        <f>SUM(A6:K6)</f>
        <v>50</v>
      </c>
    </row>
    <row r="7" spans="1:12" ht="28.8" x14ac:dyDescent="0.3">
      <c r="A7" s="11" t="s">
        <v>62</v>
      </c>
      <c r="B7" s="12" t="s">
        <v>64</v>
      </c>
      <c r="C7" s="10"/>
      <c r="D7" s="13">
        <v>95</v>
      </c>
      <c r="E7" s="10"/>
      <c r="F7" s="10"/>
      <c r="G7" s="10"/>
      <c r="H7" s="10"/>
      <c r="I7" s="10"/>
      <c r="J7" s="14"/>
      <c r="K7" s="14"/>
      <c r="L7" s="137">
        <f>SUM(A7:K7)</f>
        <v>95</v>
      </c>
    </row>
    <row r="8" spans="1:12" x14ac:dyDescent="0.3">
      <c r="A8" s="72" t="s">
        <v>69</v>
      </c>
      <c r="B8" s="12"/>
      <c r="C8" s="10"/>
      <c r="D8" s="13"/>
      <c r="E8" s="10"/>
      <c r="F8" s="10"/>
      <c r="G8" s="10"/>
      <c r="H8" s="10"/>
      <c r="I8" s="10"/>
      <c r="J8" s="14"/>
      <c r="K8" s="14"/>
      <c r="L8" s="137"/>
    </row>
    <row r="9" spans="1:12" ht="57.6" x14ac:dyDescent="0.3">
      <c r="A9" s="11" t="s">
        <v>74</v>
      </c>
      <c r="B9" s="12" t="s">
        <v>75</v>
      </c>
      <c r="C9" s="10"/>
      <c r="D9" s="13"/>
      <c r="E9" s="10"/>
      <c r="F9" s="10">
        <v>50</v>
      </c>
      <c r="G9" s="10"/>
      <c r="H9" s="10"/>
      <c r="I9" s="10"/>
      <c r="J9" s="14"/>
      <c r="K9" s="14"/>
      <c r="L9" s="137">
        <f t="shared" ref="L9:L20" si="0">SUM(A9:K9)</f>
        <v>50</v>
      </c>
    </row>
    <row r="10" spans="1:12" x14ac:dyDescent="0.3">
      <c r="A10" s="11"/>
      <c r="B10" s="12"/>
      <c r="C10" s="10"/>
      <c r="D10" s="13"/>
      <c r="E10" s="10"/>
      <c r="F10" s="10"/>
      <c r="G10" s="10"/>
      <c r="H10" s="10"/>
      <c r="I10" s="10"/>
      <c r="J10" s="14"/>
      <c r="K10" s="14"/>
      <c r="L10" s="137">
        <f t="shared" si="0"/>
        <v>0</v>
      </c>
    </row>
    <row r="11" spans="1:12" x14ac:dyDescent="0.3">
      <c r="A11" s="72" t="s">
        <v>99</v>
      </c>
      <c r="B11" s="12"/>
      <c r="C11" s="10"/>
      <c r="D11" s="13"/>
      <c r="E11" s="10"/>
      <c r="F11" s="10"/>
      <c r="G11" s="10"/>
      <c r="H11" s="10"/>
      <c r="I11" s="10"/>
      <c r="J11" s="14"/>
      <c r="K11" s="14"/>
      <c r="L11" s="137">
        <f t="shared" si="0"/>
        <v>0</v>
      </c>
    </row>
    <row r="12" spans="1:12" x14ac:dyDescent="0.3">
      <c r="A12" s="11"/>
      <c r="B12" s="12"/>
      <c r="C12" s="10"/>
      <c r="D12" s="13"/>
      <c r="E12" s="10"/>
      <c r="F12" s="10"/>
      <c r="G12" s="10"/>
      <c r="H12" s="10"/>
      <c r="I12" s="10"/>
      <c r="J12" s="14"/>
      <c r="K12" s="14"/>
      <c r="L12" s="137">
        <f t="shared" si="0"/>
        <v>0</v>
      </c>
    </row>
    <row r="13" spans="1:12" x14ac:dyDescent="0.3">
      <c r="A13" s="72" t="s">
        <v>105</v>
      </c>
      <c r="B13" s="12"/>
      <c r="C13" s="10"/>
      <c r="D13" s="13"/>
      <c r="E13" s="10"/>
      <c r="F13" s="10"/>
      <c r="G13" s="10"/>
      <c r="H13" s="10"/>
      <c r="I13" s="10"/>
      <c r="J13" s="14"/>
      <c r="K13" s="14"/>
      <c r="L13" s="137">
        <f t="shared" si="0"/>
        <v>0</v>
      </c>
    </row>
    <row r="14" spans="1:12" x14ac:dyDescent="0.3">
      <c r="A14" s="11" t="s">
        <v>118</v>
      </c>
      <c r="B14" s="12" t="s">
        <v>119</v>
      </c>
      <c r="C14" s="10"/>
      <c r="D14" s="13">
        <v>1</v>
      </c>
      <c r="E14" s="10"/>
      <c r="F14" s="10"/>
      <c r="G14" s="10"/>
      <c r="H14" s="10"/>
      <c r="I14" s="10"/>
      <c r="J14" s="14"/>
      <c r="K14" s="14"/>
      <c r="L14" s="137">
        <f t="shared" si="0"/>
        <v>1</v>
      </c>
    </row>
    <row r="15" spans="1:12" x14ac:dyDescent="0.3">
      <c r="A15" s="11" t="s">
        <v>120</v>
      </c>
      <c r="B15" s="12" t="s">
        <v>121</v>
      </c>
      <c r="C15" s="10"/>
      <c r="D15" s="13">
        <v>95</v>
      </c>
      <c r="E15" s="10"/>
      <c r="F15" s="10"/>
      <c r="G15" s="10"/>
      <c r="H15" s="10"/>
      <c r="I15" s="10"/>
      <c r="J15" s="14"/>
      <c r="K15" s="14"/>
      <c r="L15" s="137">
        <f t="shared" si="0"/>
        <v>95</v>
      </c>
    </row>
    <row r="16" spans="1:12" x14ac:dyDescent="0.3">
      <c r="A16" s="11" t="s">
        <v>122</v>
      </c>
      <c r="B16" s="12" t="s">
        <v>123</v>
      </c>
      <c r="C16" s="10"/>
      <c r="D16" s="13">
        <v>19</v>
      </c>
      <c r="E16" s="10"/>
      <c r="F16" s="10"/>
      <c r="G16" s="10"/>
      <c r="H16" s="10"/>
      <c r="I16" s="10"/>
      <c r="J16" s="14"/>
      <c r="K16" s="14"/>
      <c r="L16" s="137">
        <f t="shared" si="0"/>
        <v>19</v>
      </c>
    </row>
    <row r="17" spans="1:12" x14ac:dyDescent="0.3">
      <c r="A17" s="11"/>
      <c r="B17" s="12"/>
      <c r="C17" s="10"/>
      <c r="D17" s="13"/>
      <c r="E17" s="10"/>
      <c r="F17" s="10"/>
      <c r="G17" s="10"/>
      <c r="H17" s="10"/>
      <c r="I17" s="10"/>
      <c r="J17" s="14"/>
      <c r="K17" s="14"/>
      <c r="L17" s="137">
        <f t="shared" si="0"/>
        <v>0</v>
      </c>
    </row>
    <row r="18" spans="1:12" ht="15.6" x14ac:dyDescent="0.3">
      <c r="A18" s="84" t="s">
        <v>117</v>
      </c>
      <c r="B18" s="12"/>
      <c r="C18" s="10"/>
      <c r="D18" s="13"/>
      <c r="E18" s="10"/>
      <c r="F18" s="10"/>
      <c r="G18" s="10"/>
      <c r="H18" s="10"/>
      <c r="I18" s="10"/>
      <c r="J18" s="14"/>
      <c r="K18" s="14"/>
      <c r="L18" s="137">
        <f t="shared" si="0"/>
        <v>0</v>
      </c>
    </row>
    <row r="19" spans="1:12" x14ac:dyDescent="0.3">
      <c r="A19" s="11" t="s">
        <v>129</v>
      </c>
      <c r="B19" s="12" t="s">
        <v>130</v>
      </c>
      <c r="C19" s="10"/>
      <c r="D19" s="13"/>
      <c r="E19" s="10"/>
      <c r="F19" s="10">
        <v>10</v>
      </c>
      <c r="G19" s="10"/>
      <c r="H19" s="10"/>
      <c r="I19" s="10"/>
      <c r="J19" s="14"/>
      <c r="K19" s="14"/>
      <c r="L19" s="137">
        <f t="shared" si="0"/>
        <v>10</v>
      </c>
    </row>
    <row r="20" spans="1:12" x14ac:dyDescent="0.3">
      <c r="A20" s="11" t="s">
        <v>131</v>
      </c>
      <c r="B20" s="12" t="s">
        <v>132</v>
      </c>
      <c r="C20" s="10"/>
      <c r="D20" s="13"/>
      <c r="E20" s="10"/>
      <c r="F20" s="10">
        <v>6.4</v>
      </c>
      <c r="G20" s="10"/>
      <c r="H20" s="10"/>
      <c r="I20" s="10"/>
      <c r="J20" s="14"/>
      <c r="K20" s="14"/>
      <c r="L20" s="137">
        <f t="shared" si="0"/>
        <v>6.4</v>
      </c>
    </row>
    <row r="21" spans="1:12" x14ac:dyDescent="0.3">
      <c r="A21" s="11"/>
      <c r="B21" s="12"/>
      <c r="C21" s="10"/>
      <c r="D21" s="13"/>
      <c r="E21" s="10"/>
      <c r="F21" s="10"/>
      <c r="G21" s="10"/>
      <c r="H21" s="10"/>
      <c r="I21" s="10"/>
      <c r="J21" s="14"/>
      <c r="K21" s="14"/>
      <c r="L21" s="137"/>
    </row>
    <row r="22" spans="1:12" x14ac:dyDescent="0.3">
      <c r="A22" s="72" t="s">
        <v>141</v>
      </c>
      <c r="B22" s="12"/>
      <c r="C22" s="10"/>
      <c r="D22" s="13"/>
      <c r="E22" s="10"/>
      <c r="F22" s="10"/>
      <c r="G22" s="10"/>
      <c r="H22" s="10"/>
      <c r="I22" s="10"/>
      <c r="J22" s="14"/>
      <c r="K22" s="14"/>
      <c r="L22" s="137"/>
    </row>
    <row r="23" spans="1:12" ht="28.8" x14ac:dyDescent="0.3">
      <c r="A23" s="11" t="s">
        <v>149</v>
      </c>
      <c r="B23" s="12" t="s">
        <v>150</v>
      </c>
      <c r="C23" s="10"/>
      <c r="D23" s="13"/>
      <c r="E23" s="10"/>
      <c r="F23" s="10">
        <v>22.74</v>
      </c>
      <c r="G23" s="10"/>
      <c r="H23" s="10"/>
      <c r="I23" s="10"/>
      <c r="J23" s="14"/>
      <c r="K23" s="14"/>
      <c r="L23" s="137">
        <f t="shared" ref="L23:L66" si="1">SUM(A23:K23)</f>
        <v>22.74</v>
      </c>
    </row>
    <row r="24" spans="1:12" x14ac:dyDescent="0.3">
      <c r="A24" s="11" t="s">
        <v>146</v>
      </c>
      <c r="B24" s="12" t="s">
        <v>172</v>
      </c>
      <c r="C24" s="10"/>
      <c r="D24" s="13"/>
      <c r="E24" s="10"/>
      <c r="F24" s="10"/>
      <c r="G24" s="10"/>
      <c r="H24" s="10">
        <v>0.49</v>
      </c>
      <c r="I24" s="10"/>
      <c r="J24" s="14"/>
      <c r="K24" s="14"/>
      <c r="L24" s="137">
        <f t="shared" si="1"/>
        <v>0.49</v>
      </c>
    </row>
    <row r="25" spans="1:12" x14ac:dyDescent="0.3">
      <c r="A25" s="11"/>
      <c r="B25" s="12"/>
      <c r="C25" s="10"/>
      <c r="D25" s="13"/>
      <c r="E25" s="10"/>
      <c r="F25" s="10"/>
      <c r="G25" s="10"/>
      <c r="H25" s="10"/>
      <c r="I25" s="10"/>
      <c r="J25" s="14"/>
      <c r="K25" s="14"/>
      <c r="L25" s="137">
        <f t="shared" si="1"/>
        <v>0</v>
      </c>
    </row>
    <row r="26" spans="1:12" x14ac:dyDescent="0.3">
      <c r="A26" s="72" t="s">
        <v>154</v>
      </c>
      <c r="B26" s="12"/>
      <c r="C26" s="10"/>
      <c r="D26" s="13"/>
      <c r="E26" s="10"/>
      <c r="F26" s="10"/>
      <c r="G26" s="10"/>
      <c r="H26" s="10"/>
      <c r="I26" s="10"/>
      <c r="J26" s="14"/>
      <c r="K26" s="14"/>
      <c r="L26" s="137">
        <f t="shared" si="1"/>
        <v>0</v>
      </c>
    </row>
    <row r="27" spans="1:12" x14ac:dyDescent="0.3">
      <c r="A27" s="16"/>
      <c r="B27" s="94" t="s">
        <v>155</v>
      </c>
      <c r="C27" s="10"/>
      <c r="D27" s="13">
        <v>100</v>
      </c>
      <c r="E27" s="10"/>
      <c r="F27" s="10"/>
      <c r="G27" s="10"/>
      <c r="H27" s="10"/>
      <c r="I27" s="10"/>
      <c r="J27" s="14"/>
      <c r="K27" s="14"/>
      <c r="L27" s="137">
        <f t="shared" si="1"/>
        <v>100</v>
      </c>
    </row>
    <row r="28" spans="1:12" ht="28.8" x14ac:dyDescent="0.3">
      <c r="A28" s="16"/>
      <c r="B28" s="94" t="s">
        <v>156</v>
      </c>
      <c r="C28" s="10"/>
      <c r="D28" s="13">
        <v>55</v>
      </c>
      <c r="E28" s="10"/>
      <c r="F28" s="10"/>
      <c r="G28" s="10"/>
      <c r="H28" s="10"/>
      <c r="I28" s="10"/>
      <c r="J28" s="14"/>
      <c r="K28" s="14"/>
      <c r="L28" s="137">
        <f t="shared" si="1"/>
        <v>55</v>
      </c>
    </row>
    <row r="29" spans="1:12" x14ac:dyDescent="0.3">
      <c r="A29" s="16"/>
      <c r="B29" s="94" t="s">
        <v>157</v>
      </c>
      <c r="C29" s="10"/>
      <c r="D29" s="13">
        <v>100</v>
      </c>
      <c r="E29" s="10"/>
      <c r="F29" s="10"/>
      <c r="G29" s="10"/>
      <c r="H29" s="10"/>
      <c r="I29" s="10"/>
      <c r="J29" s="14"/>
      <c r="K29" s="14"/>
      <c r="L29" s="137">
        <f t="shared" si="1"/>
        <v>100</v>
      </c>
    </row>
    <row r="30" spans="1:12" x14ac:dyDescent="0.3">
      <c r="A30" s="11"/>
      <c r="B30" s="95" t="s">
        <v>158</v>
      </c>
      <c r="C30" s="10"/>
      <c r="D30" s="13">
        <v>55</v>
      </c>
      <c r="E30" s="10"/>
      <c r="F30" s="10"/>
      <c r="G30" s="10"/>
      <c r="H30" s="10"/>
      <c r="I30" s="10"/>
      <c r="J30" s="14"/>
      <c r="K30" s="14"/>
      <c r="L30" s="137">
        <f t="shared" si="1"/>
        <v>55</v>
      </c>
    </row>
    <row r="31" spans="1:12" x14ac:dyDescent="0.3">
      <c r="A31" s="11"/>
      <c r="B31" s="95" t="s">
        <v>159</v>
      </c>
      <c r="C31" s="10"/>
      <c r="D31" s="13">
        <v>55</v>
      </c>
      <c r="E31" s="10"/>
      <c r="F31" s="10"/>
      <c r="G31" s="10"/>
      <c r="H31" s="10"/>
      <c r="I31" s="10"/>
      <c r="J31" s="14"/>
      <c r="K31" s="14"/>
      <c r="L31" s="137">
        <f t="shared" si="1"/>
        <v>55</v>
      </c>
    </row>
    <row r="32" spans="1:12" x14ac:dyDescent="0.3">
      <c r="A32" s="86"/>
      <c r="B32" s="96" t="s">
        <v>160</v>
      </c>
      <c r="C32" s="7"/>
      <c r="D32" s="8">
        <v>55</v>
      </c>
      <c r="E32" s="7"/>
      <c r="F32" s="7"/>
      <c r="G32" s="7"/>
      <c r="H32" s="7"/>
      <c r="I32" s="7"/>
      <c r="J32" s="9"/>
      <c r="K32" s="14"/>
      <c r="L32" s="137">
        <f t="shared" si="1"/>
        <v>55</v>
      </c>
    </row>
    <row r="33" spans="1:12" x14ac:dyDescent="0.3">
      <c r="A33" s="5"/>
      <c r="B33" s="97" t="s">
        <v>161</v>
      </c>
      <c r="C33" s="7"/>
      <c r="D33" s="8">
        <v>55</v>
      </c>
      <c r="E33" s="7"/>
      <c r="F33" s="7"/>
      <c r="G33" s="7"/>
      <c r="H33" s="7"/>
      <c r="I33" s="7"/>
      <c r="J33" s="9"/>
      <c r="K33" s="14"/>
      <c r="L33" s="137">
        <f t="shared" si="1"/>
        <v>55</v>
      </c>
    </row>
    <row r="34" spans="1:12" x14ac:dyDescent="0.3">
      <c r="A34" s="5"/>
      <c r="B34" s="97" t="s">
        <v>161</v>
      </c>
      <c r="C34" s="7"/>
      <c r="D34" s="8">
        <v>45</v>
      </c>
      <c r="E34" s="7"/>
      <c r="F34" s="7"/>
      <c r="G34" s="7"/>
      <c r="H34" s="7"/>
      <c r="I34" s="7"/>
      <c r="J34" s="9"/>
      <c r="K34" s="14"/>
      <c r="L34" s="137">
        <f t="shared" si="1"/>
        <v>45</v>
      </c>
    </row>
    <row r="35" spans="1:12" x14ac:dyDescent="0.3">
      <c r="A35" s="5"/>
      <c r="B35" s="97" t="s">
        <v>162</v>
      </c>
      <c r="C35" s="7"/>
      <c r="D35" s="87">
        <v>55</v>
      </c>
      <c r="E35" s="7"/>
      <c r="F35" s="7"/>
      <c r="G35" s="7"/>
      <c r="H35" s="7"/>
      <c r="I35" s="7"/>
      <c r="J35" s="9"/>
      <c r="K35" s="14"/>
      <c r="L35" s="137">
        <f t="shared" si="1"/>
        <v>55</v>
      </c>
    </row>
    <row r="36" spans="1:12" x14ac:dyDescent="0.3">
      <c r="A36" s="5"/>
      <c r="B36" s="97" t="s">
        <v>163</v>
      </c>
      <c r="C36" s="7"/>
      <c r="D36" s="8">
        <v>55</v>
      </c>
      <c r="E36" s="7"/>
      <c r="F36" s="7"/>
      <c r="G36" s="7"/>
      <c r="H36" s="7"/>
      <c r="I36" s="7"/>
      <c r="J36" s="9"/>
      <c r="K36" s="14"/>
      <c r="L36" s="137">
        <f t="shared" si="1"/>
        <v>55</v>
      </c>
    </row>
    <row r="37" spans="1:12" x14ac:dyDescent="0.3">
      <c r="A37" s="5"/>
      <c r="B37" s="97" t="s">
        <v>165</v>
      </c>
      <c r="C37" s="7"/>
      <c r="D37" s="8">
        <v>55</v>
      </c>
      <c r="E37" s="7"/>
      <c r="F37" s="7"/>
      <c r="G37" s="7"/>
      <c r="H37" s="7"/>
      <c r="I37" s="7"/>
      <c r="J37" s="9"/>
      <c r="K37" s="14"/>
      <c r="L37" s="137">
        <f t="shared" si="1"/>
        <v>55</v>
      </c>
    </row>
    <row r="38" spans="1:12" x14ac:dyDescent="0.3">
      <c r="A38" s="5"/>
      <c r="B38" s="97" t="s">
        <v>164</v>
      </c>
      <c r="C38" s="7"/>
      <c r="D38" s="8">
        <v>55</v>
      </c>
      <c r="E38" s="7"/>
      <c r="F38" s="7"/>
      <c r="G38" s="7"/>
      <c r="H38" s="7"/>
      <c r="I38" s="7"/>
      <c r="J38" s="9"/>
      <c r="K38" s="14"/>
      <c r="L38" s="137">
        <f t="shared" si="1"/>
        <v>55</v>
      </c>
    </row>
    <row r="39" spans="1:12" x14ac:dyDescent="0.3">
      <c r="A39" s="5"/>
      <c r="B39" s="97" t="s">
        <v>166</v>
      </c>
      <c r="C39" s="7"/>
      <c r="D39" s="8">
        <v>55</v>
      </c>
      <c r="E39" s="7"/>
      <c r="F39" s="7"/>
      <c r="G39" s="7"/>
      <c r="H39" s="7"/>
      <c r="I39" s="7"/>
      <c r="J39" s="9"/>
      <c r="K39" s="14"/>
      <c r="L39" s="137">
        <f t="shared" si="1"/>
        <v>55</v>
      </c>
    </row>
    <row r="40" spans="1:12" x14ac:dyDescent="0.3">
      <c r="A40" s="5"/>
      <c r="B40" s="97" t="s">
        <v>167</v>
      </c>
      <c r="C40" s="7"/>
      <c r="D40" s="8">
        <v>100</v>
      </c>
      <c r="E40" s="7"/>
      <c r="F40" s="7"/>
      <c r="G40" s="7"/>
      <c r="H40" s="7"/>
      <c r="I40" s="7"/>
      <c r="J40" s="9"/>
      <c r="K40" s="14"/>
      <c r="L40" s="137">
        <f t="shared" si="1"/>
        <v>100</v>
      </c>
    </row>
    <row r="41" spans="1:12" x14ac:dyDescent="0.3">
      <c r="A41" s="5"/>
      <c r="B41" s="97" t="s">
        <v>168</v>
      </c>
      <c r="C41" s="7"/>
      <c r="D41" s="8">
        <v>55</v>
      </c>
      <c r="E41" s="7"/>
      <c r="F41" s="7"/>
      <c r="G41" s="7"/>
      <c r="H41" s="7"/>
      <c r="I41" s="7"/>
      <c r="J41" s="9"/>
      <c r="K41" s="14"/>
      <c r="L41" s="137">
        <f t="shared" si="1"/>
        <v>55</v>
      </c>
    </row>
    <row r="42" spans="1:12" x14ac:dyDescent="0.3">
      <c r="A42" s="5"/>
      <c r="B42" s="97" t="s">
        <v>169</v>
      </c>
      <c r="C42" s="7"/>
      <c r="D42" s="8">
        <v>55</v>
      </c>
      <c r="E42" s="7"/>
      <c r="F42" s="7"/>
      <c r="G42" s="7"/>
      <c r="H42" s="7"/>
      <c r="I42" s="7"/>
      <c r="J42" s="9"/>
      <c r="K42" s="14"/>
      <c r="L42" s="137">
        <f t="shared" si="1"/>
        <v>55</v>
      </c>
    </row>
    <row r="43" spans="1:12" x14ac:dyDescent="0.3">
      <c r="A43" s="5"/>
      <c r="B43" s="97" t="s">
        <v>170</v>
      </c>
      <c r="C43" s="7"/>
      <c r="D43" s="8">
        <v>55</v>
      </c>
      <c r="E43" s="7"/>
      <c r="F43" s="7"/>
      <c r="G43" s="7"/>
      <c r="H43" s="7"/>
      <c r="I43" s="7"/>
      <c r="J43" s="9"/>
      <c r="K43" s="14"/>
      <c r="L43" s="137">
        <f t="shared" si="1"/>
        <v>55</v>
      </c>
    </row>
    <row r="44" spans="1:12" x14ac:dyDescent="0.3">
      <c r="A44" s="5"/>
      <c r="B44" s="97" t="s">
        <v>171</v>
      </c>
      <c r="C44" s="7"/>
      <c r="D44" s="8">
        <v>110</v>
      </c>
      <c r="E44" s="7"/>
      <c r="F44" s="7"/>
      <c r="G44" s="7"/>
      <c r="H44" s="7"/>
      <c r="I44" s="7"/>
      <c r="J44" s="9"/>
      <c r="K44" s="14"/>
      <c r="L44" s="137">
        <f t="shared" si="1"/>
        <v>110</v>
      </c>
    </row>
    <row r="45" spans="1:12" x14ac:dyDescent="0.3">
      <c r="A45" s="5"/>
      <c r="B45" s="97" t="s">
        <v>173</v>
      </c>
      <c r="C45" s="7">
        <v>8075</v>
      </c>
      <c r="D45" s="8"/>
      <c r="E45" s="7"/>
      <c r="F45" s="7"/>
      <c r="G45" s="7"/>
      <c r="H45" s="7"/>
      <c r="I45" s="7"/>
      <c r="J45" s="9"/>
      <c r="K45" s="14"/>
      <c r="L45" s="137">
        <f t="shared" si="1"/>
        <v>8075</v>
      </c>
    </row>
    <row r="46" spans="1:12" x14ac:dyDescent="0.3">
      <c r="A46" s="5"/>
      <c r="B46" s="97" t="s">
        <v>183</v>
      </c>
      <c r="C46" s="7"/>
      <c r="D46" s="8"/>
      <c r="E46" s="7"/>
      <c r="F46" s="7"/>
      <c r="G46" s="7"/>
      <c r="H46" s="7"/>
      <c r="I46" s="7"/>
      <c r="J46" s="7">
        <v>115</v>
      </c>
      <c r="K46" s="14"/>
      <c r="L46" s="137">
        <f t="shared" si="1"/>
        <v>115</v>
      </c>
    </row>
    <row r="47" spans="1:12" x14ac:dyDescent="0.3">
      <c r="A47" s="98" t="s">
        <v>191</v>
      </c>
      <c r="B47" s="97"/>
      <c r="C47" s="7"/>
      <c r="D47" s="8"/>
      <c r="E47" s="7"/>
      <c r="F47" s="7"/>
      <c r="G47" s="7"/>
      <c r="H47" s="7"/>
      <c r="I47" s="7"/>
      <c r="J47" s="9"/>
      <c r="K47" s="14"/>
      <c r="L47" s="137">
        <f t="shared" si="1"/>
        <v>0</v>
      </c>
    </row>
    <row r="48" spans="1:12" x14ac:dyDescent="0.3">
      <c r="A48" s="5" t="s">
        <v>192</v>
      </c>
      <c r="B48" s="97" t="s">
        <v>189</v>
      </c>
      <c r="C48" s="7"/>
      <c r="D48" s="8">
        <v>55</v>
      </c>
      <c r="E48" s="7"/>
      <c r="F48" s="7"/>
      <c r="G48" s="7"/>
      <c r="H48" s="7"/>
      <c r="I48" s="7"/>
      <c r="J48" s="9"/>
      <c r="K48" s="14"/>
      <c r="L48" s="137">
        <f t="shared" si="1"/>
        <v>55</v>
      </c>
    </row>
    <row r="49" spans="1:12" x14ac:dyDescent="0.3">
      <c r="A49" s="5" t="s">
        <v>192</v>
      </c>
      <c r="B49" s="6" t="s">
        <v>190</v>
      </c>
      <c r="C49" s="7"/>
      <c r="D49" s="8">
        <v>55</v>
      </c>
      <c r="E49" s="7"/>
      <c r="F49" s="7"/>
      <c r="G49" s="7"/>
      <c r="H49" s="7"/>
      <c r="I49" s="7"/>
      <c r="J49" s="9"/>
      <c r="K49" s="14"/>
      <c r="L49" s="137">
        <f t="shared" si="1"/>
        <v>55</v>
      </c>
    </row>
    <row r="50" spans="1:12" x14ac:dyDescent="0.3">
      <c r="A50" s="5" t="s">
        <v>193</v>
      </c>
      <c r="B50" s="6" t="s">
        <v>194</v>
      </c>
      <c r="C50" s="7"/>
      <c r="D50" s="8">
        <v>55</v>
      </c>
      <c r="E50" s="7"/>
      <c r="F50" s="7"/>
      <c r="G50" s="7"/>
      <c r="H50" s="7"/>
      <c r="I50" s="7"/>
      <c r="J50" s="9"/>
      <c r="K50" s="14"/>
      <c r="L50" s="137">
        <f t="shared" si="1"/>
        <v>55</v>
      </c>
    </row>
    <row r="51" spans="1:12" x14ac:dyDescent="0.3">
      <c r="A51" s="5" t="s">
        <v>195</v>
      </c>
      <c r="B51" s="6" t="s">
        <v>196</v>
      </c>
      <c r="C51" s="7"/>
      <c r="D51" s="8">
        <v>100</v>
      </c>
      <c r="E51" s="7"/>
      <c r="F51" s="7"/>
      <c r="G51" s="7"/>
      <c r="H51" s="7"/>
      <c r="I51" s="7"/>
      <c r="J51" s="9"/>
      <c r="K51" s="14"/>
      <c r="L51" s="137">
        <f t="shared" si="1"/>
        <v>100</v>
      </c>
    </row>
    <row r="52" spans="1:12" x14ac:dyDescent="0.3">
      <c r="A52" s="5"/>
      <c r="B52" s="6"/>
      <c r="C52" s="7"/>
      <c r="D52" s="8"/>
      <c r="E52" s="7"/>
      <c r="F52" s="7"/>
      <c r="G52" s="7"/>
      <c r="H52" s="7"/>
      <c r="I52" s="7"/>
      <c r="J52" s="9"/>
      <c r="K52" s="14"/>
      <c r="L52" s="137">
        <f t="shared" si="1"/>
        <v>0</v>
      </c>
    </row>
    <row r="53" spans="1:12" x14ac:dyDescent="0.3">
      <c r="A53" s="98" t="s">
        <v>209</v>
      </c>
      <c r="B53" s="6"/>
      <c r="C53" s="7"/>
      <c r="D53" s="8"/>
      <c r="E53" s="7"/>
      <c r="F53" s="7"/>
      <c r="G53" s="7"/>
      <c r="H53" s="7"/>
      <c r="I53" s="7"/>
      <c r="J53" s="9"/>
      <c r="K53" s="14"/>
      <c r="L53" s="137">
        <f t="shared" si="1"/>
        <v>0</v>
      </c>
    </row>
    <row r="54" spans="1:12" x14ac:dyDescent="0.3">
      <c r="A54" s="5" t="s">
        <v>237</v>
      </c>
      <c r="B54" s="6" t="s">
        <v>210</v>
      </c>
      <c r="C54" s="7"/>
      <c r="D54" s="8">
        <v>100</v>
      </c>
      <c r="E54" s="7"/>
      <c r="F54" s="7"/>
      <c r="G54" s="7"/>
      <c r="H54" s="7"/>
      <c r="I54" s="7"/>
      <c r="J54" s="9"/>
      <c r="K54" s="14"/>
      <c r="L54" s="137">
        <f t="shared" si="1"/>
        <v>100</v>
      </c>
    </row>
    <row r="55" spans="1:12" x14ac:dyDescent="0.3">
      <c r="A55" s="5" t="s">
        <v>238</v>
      </c>
      <c r="B55" s="6" t="s">
        <v>211</v>
      </c>
      <c r="C55" s="7"/>
      <c r="D55" s="8">
        <v>100</v>
      </c>
      <c r="E55" s="7"/>
      <c r="F55" s="7"/>
      <c r="G55" s="7"/>
      <c r="H55" s="7"/>
      <c r="I55" s="7"/>
      <c r="J55" s="9"/>
      <c r="K55" s="14"/>
      <c r="L55" s="137">
        <f t="shared" si="1"/>
        <v>100</v>
      </c>
    </row>
    <row r="56" spans="1:12" x14ac:dyDescent="0.3">
      <c r="A56" s="5" t="s">
        <v>239</v>
      </c>
      <c r="B56" s="6" t="s">
        <v>212</v>
      </c>
      <c r="C56" s="7"/>
      <c r="D56" s="8">
        <v>55</v>
      </c>
      <c r="E56" s="7"/>
      <c r="F56" s="7"/>
      <c r="G56" s="7"/>
      <c r="H56" s="7"/>
      <c r="I56" s="7"/>
      <c r="J56" s="9"/>
      <c r="K56" s="14"/>
      <c r="L56" s="137">
        <f t="shared" si="1"/>
        <v>55</v>
      </c>
    </row>
    <row r="57" spans="1:12" x14ac:dyDescent="0.3">
      <c r="A57" s="5" t="s">
        <v>239</v>
      </c>
      <c r="B57" s="6" t="s">
        <v>213</v>
      </c>
      <c r="C57" s="7"/>
      <c r="D57" s="8">
        <v>100</v>
      </c>
      <c r="E57" s="7"/>
      <c r="F57" s="7"/>
      <c r="G57" s="7"/>
      <c r="H57" s="7"/>
      <c r="I57" s="7"/>
      <c r="J57" s="9"/>
      <c r="K57" s="14"/>
      <c r="L57" s="137">
        <f t="shared" si="1"/>
        <v>100</v>
      </c>
    </row>
    <row r="58" spans="1:12" x14ac:dyDescent="0.3">
      <c r="A58" s="5" t="s">
        <v>240</v>
      </c>
      <c r="B58" s="6" t="s">
        <v>220</v>
      </c>
      <c r="C58" s="7"/>
      <c r="D58" s="8">
        <v>55</v>
      </c>
      <c r="E58" s="7"/>
      <c r="F58" s="7"/>
      <c r="G58" s="7"/>
      <c r="H58" s="7"/>
      <c r="I58" s="7"/>
      <c r="J58" s="9"/>
      <c r="K58" s="14"/>
      <c r="L58" s="137">
        <f t="shared" si="1"/>
        <v>55</v>
      </c>
    </row>
    <row r="59" spans="1:12" x14ac:dyDescent="0.3">
      <c r="A59" s="5" t="s">
        <v>239</v>
      </c>
      <c r="B59" s="6" t="s">
        <v>214</v>
      </c>
      <c r="C59" s="7"/>
      <c r="D59" s="8">
        <v>55</v>
      </c>
      <c r="E59" s="7"/>
      <c r="F59" s="7"/>
      <c r="G59" s="7"/>
      <c r="H59" s="7"/>
      <c r="I59" s="7"/>
      <c r="J59" s="9"/>
      <c r="K59" s="14"/>
      <c r="L59" s="137">
        <f t="shared" si="1"/>
        <v>55</v>
      </c>
    </row>
    <row r="60" spans="1:12" x14ac:dyDescent="0.3">
      <c r="A60" s="5" t="s">
        <v>241</v>
      </c>
      <c r="B60" s="6" t="s">
        <v>215</v>
      </c>
      <c r="C60" s="7"/>
      <c r="D60" s="8">
        <v>55</v>
      </c>
      <c r="E60" s="7"/>
      <c r="F60" s="7"/>
      <c r="G60" s="7"/>
      <c r="H60" s="7"/>
      <c r="I60" s="7"/>
      <c r="J60" s="9"/>
      <c r="K60" s="14"/>
      <c r="L60" s="137">
        <f t="shared" si="1"/>
        <v>55</v>
      </c>
    </row>
    <row r="61" spans="1:12" x14ac:dyDescent="0.3">
      <c r="A61" s="5" t="s">
        <v>242</v>
      </c>
      <c r="B61" s="6" t="s">
        <v>216</v>
      </c>
      <c r="C61" s="7"/>
      <c r="D61" s="8">
        <v>100</v>
      </c>
      <c r="E61" s="7"/>
      <c r="F61" s="7"/>
      <c r="G61" s="7"/>
      <c r="H61" s="7"/>
      <c r="I61" s="7"/>
      <c r="J61" s="9"/>
      <c r="K61" s="14"/>
      <c r="L61" s="137">
        <f t="shared" si="1"/>
        <v>100</v>
      </c>
    </row>
    <row r="62" spans="1:12" x14ac:dyDescent="0.3">
      <c r="A62" s="5" t="s">
        <v>242</v>
      </c>
      <c r="B62" s="6" t="s">
        <v>217</v>
      </c>
      <c r="C62" s="7"/>
      <c r="D62" s="8">
        <v>55</v>
      </c>
      <c r="E62" s="7"/>
      <c r="F62" s="7"/>
      <c r="G62" s="7"/>
      <c r="H62" s="7"/>
      <c r="I62" s="7"/>
      <c r="J62" s="9"/>
      <c r="K62" s="14"/>
      <c r="L62" s="137">
        <f t="shared" si="1"/>
        <v>55</v>
      </c>
    </row>
    <row r="63" spans="1:12" x14ac:dyDescent="0.3">
      <c r="A63" s="5" t="s">
        <v>243</v>
      </c>
      <c r="B63" s="6" t="s">
        <v>218</v>
      </c>
      <c r="C63" s="7"/>
      <c r="D63" s="8">
        <v>55</v>
      </c>
      <c r="E63" s="7"/>
      <c r="F63" s="7"/>
      <c r="G63" s="7"/>
      <c r="H63" s="7"/>
      <c r="I63" s="7"/>
      <c r="J63" s="9"/>
      <c r="K63" s="14"/>
      <c r="L63" s="137">
        <f t="shared" si="1"/>
        <v>55</v>
      </c>
    </row>
    <row r="64" spans="1:12" x14ac:dyDescent="0.3">
      <c r="A64" s="5" t="s">
        <v>244</v>
      </c>
      <c r="B64" s="6" t="s">
        <v>219</v>
      </c>
      <c r="C64" s="7"/>
      <c r="D64" s="8">
        <v>55</v>
      </c>
      <c r="E64" s="7"/>
      <c r="F64" s="7"/>
      <c r="G64" s="7"/>
      <c r="H64" s="7"/>
      <c r="I64" s="7"/>
      <c r="J64" s="9"/>
      <c r="K64" s="14"/>
      <c r="L64" s="137">
        <f t="shared" si="1"/>
        <v>55</v>
      </c>
    </row>
    <row r="65" spans="1:12" x14ac:dyDescent="0.3">
      <c r="A65" s="5" t="s">
        <v>245</v>
      </c>
      <c r="B65" s="6" t="s">
        <v>236</v>
      </c>
      <c r="C65" s="7"/>
      <c r="D65" s="8">
        <v>100</v>
      </c>
      <c r="E65" s="7"/>
      <c r="F65" s="7"/>
      <c r="G65" s="7"/>
      <c r="H65" s="7"/>
      <c r="I65" s="7"/>
      <c r="J65" s="9"/>
      <c r="K65" s="14"/>
      <c r="L65" s="137">
        <f t="shared" si="1"/>
        <v>100</v>
      </c>
    </row>
    <row r="66" spans="1:12" x14ac:dyDescent="0.3">
      <c r="A66" s="101" t="s">
        <v>246</v>
      </c>
      <c r="B66" s="102" t="s">
        <v>172</v>
      </c>
      <c r="C66" s="17"/>
      <c r="D66" s="103">
        <v>7.2</v>
      </c>
      <c r="E66" s="17"/>
      <c r="F66" s="17"/>
      <c r="G66" s="17"/>
      <c r="H66" s="103" t="s">
        <v>10</v>
      </c>
      <c r="I66" s="17"/>
      <c r="J66" s="17"/>
      <c r="K66" s="129"/>
      <c r="L66" s="137">
        <f t="shared" si="1"/>
        <v>7.2</v>
      </c>
    </row>
    <row r="67" spans="1:12" x14ac:dyDescent="0.3">
      <c r="A67" s="101"/>
      <c r="B67" s="102"/>
      <c r="C67" s="17"/>
      <c r="D67" s="17"/>
      <c r="E67" s="17"/>
      <c r="F67" s="17"/>
      <c r="G67" s="17"/>
      <c r="H67" s="103"/>
      <c r="I67" s="17"/>
      <c r="J67" s="17"/>
      <c r="K67" s="129"/>
      <c r="L67" s="137"/>
    </row>
    <row r="68" spans="1:12" x14ac:dyDescent="0.3">
      <c r="A68" s="101">
        <v>46023</v>
      </c>
      <c r="B68" s="102"/>
      <c r="C68" s="17"/>
      <c r="D68" s="17"/>
      <c r="E68" s="17"/>
      <c r="F68" s="17"/>
      <c r="G68" s="17"/>
      <c r="H68" s="103"/>
      <c r="I68" s="17"/>
      <c r="J68" s="17"/>
      <c r="K68" s="129"/>
      <c r="L68" s="137"/>
    </row>
    <row r="69" spans="1:12" ht="28.8" x14ac:dyDescent="0.3">
      <c r="A69" s="113" t="s">
        <v>262</v>
      </c>
      <c r="B69" s="114" t="s">
        <v>263</v>
      </c>
      <c r="C69" s="17"/>
      <c r="D69" s="103">
        <v>55</v>
      </c>
      <c r="E69" s="17"/>
      <c r="F69" s="17"/>
      <c r="G69" s="17"/>
      <c r="H69" s="103"/>
      <c r="I69" s="17"/>
      <c r="J69" s="17"/>
      <c r="K69" s="129"/>
      <c r="L69" s="137">
        <f t="shared" ref="L69:L78" si="2">SUM(A69:K69)</f>
        <v>55</v>
      </c>
    </row>
    <row r="70" spans="1:12" ht="28.8" x14ac:dyDescent="0.3">
      <c r="A70" s="113" t="s">
        <v>254</v>
      </c>
      <c r="B70" s="114" t="s">
        <v>257</v>
      </c>
      <c r="C70" s="17"/>
      <c r="D70" s="103">
        <v>100</v>
      </c>
      <c r="E70" s="17"/>
      <c r="F70" s="17"/>
      <c r="G70" s="17"/>
      <c r="H70" s="103"/>
      <c r="I70" s="17"/>
      <c r="J70" s="17"/>
      <c r="K70" s="129"/>
      <c r="L70" s="137">
        <f t="shared" si="2"/>
        <v>100</v>
      </c>
    </row>
    <row r="71" spans="1:12" ht="28.8" x14ac:dyDescent="0.3">
      <c r="A71" s="113" t="s">
        <v>255</v>
      </c>
      <c r="B71" s="114" t="s">
        <v>256</v>
      </c>
      <c r="C71" s="17"/>
      <c r="D71" s="103">
        <v>55</v>
      </c>
      <c r="E71" s="17"/>
      <c r="F71" s="17"/>
      <c r="G71" s="17"/>
      <c r="H71" s="103"/>
      <c r="I71" s="17"/>
      <c r="J71" s="17"/>
      <c r="K71" s="129"/>
      <c r="L71" s="137">
        <f t="shared" si="2"/>
        <v>55</v>
      </c>
    </row>
    <row r="72" spans="1:12" ht="28.8" x14ac:dyDescent="0.3">
      <c r="A72" s="113" t="s">
        <v>258</v>
      </c>
      <c r="B72" s="114" t="s">
        <v>259</v>
      </c>
      <c r="C72" s="17"/>
      <c r="D72" s="17"/>
      <c r="E72" s="17"/>
      <c r="F72" s="17"/>
      <c r="G72" s="17"/>
      <c r="H72" s="103"/>
      <c r="I72" s="17"/>
      <c r="J72" s="103">
        <v>40</v>
      </c>
      <c r="K72" s="129"/>
      <c r="L72" s="137">
        <f t="shared" si="2"/>
        <v>40</v>
      </c>
    </row>
    <row r="73" spans="1:12" ht="28.8" x14ac:dyDescent="0.3">
      <c r="A73" s="113" t="s">
        <v>260</v>
      </c>
      <c r="B73" s="114" t="s">
        <v>261</v>
      </c>
      <c r="C73" s="17"/>
      <c r="D73" s="103">
        <v>100</v>
      </c>
      <c r="E73" s="17"/>
      <c r="F73" s="17"/>
      <c r="G73" s="17"/>
      <c r="H73" s="103"/>
      <c r="I73" s="17"/>
      <c r="J73" s="17"/>
      <c r="K73" s="129"/>
      <c r="L73" s="137">
        <f t="shared" si="2"/>
        <v>100</v>
      </c>
    </row>
    <row r="74" spans="1:12" x14ac:dyDescent="0.3">
      <c r="A74" s="113" t="s">
        <v>271</v>
      </c>
      <c r="B74" s="102" t="s">
        <v>272</v>
      </c>
      <c r="C74" s="17"/>
      <c r="D74" s="17"/>
      <c r="E74" s="17"/>
      <c r="F74" s="17"/>
      <c r="G74" s="17"/>
      <c r="H74" s="103"/>
      <c r="I74" s="17"/>
      <c r="J74" s="87">
        <v>500</v>
      </c>
      <c r="K74" s="130"/>
      <c r="L74" s="137">
        <f t="shared" si="2"/>
        <v>500</v>
      </c>
    </row>
    <row r="75" spans="1:12" x14ac:dyDescent="0.3">
      <c r="A75" s="113" t="s">
        <v>278</v>
      </c>
      <c r="B75" s="102" t="s">
        <v>279</v>
      </c>
      <c r="C75" s="17"/>
      <c r="D75" s="103">
        <v>10</v>
      </c>
      <c r="E75" s="17"/>
      <c r="F75" s="17"/>
      <c r="G75" s="17"/>
      <c r="H75" s="103"/>
      <c r="I75" s="17"/>
      <c r="J75" s="17"/>
      <c r="K75" s="129"/>
      <c r="L75" s="137">
        <f t="shared" si="2"/>
        <v>10</v>
      </c>
    </row>
    <row r="76" spans="1:12" x14ac:dyDescent="0.3">
      <c r="A76" s="113" t="s">
        <v>280</v>
      </c>
      <c r="B76" s="102" t="s">
        <v>281</v>
      </c>
      <c r="C76" s="17"/>
      <c r="D76" s="17"/>
      <c r="E76" s="17">
        <v>723.2</v>
      </c>
      <c r="F76" s="17"/>
      <c r="G76" s="17"/>
      <c r="H76" s="103"/>
      <c r="I76" s="17"/>
      <c r="J76" s="17"/>
      <c r="K76" s="129"/>
      <c r="L76" s="137">
        <f t="shared" si="2"/>
        <v>723.2</v>
      </c>
    </row>
    <row r="77" spans="1:12" x14ac:dyDescent="0.3">
      <c r="A77" s="113" t="s">
        <v>291</v>
      </c>
      <c r="B77" s="102" t="s">
        <v>293</v>
      </c>
      <c r="C77" s="17"/>
      <c r="D77" s="17"/>
      <c r="E77" s="17"/>
      <c r="F77" s="17"/>
      <c r="G77" s="17"/>
      <c r="H77" s="103"/>
      <c r="I77" s="17"/>
      <c r="J77" s="17">
        <v>7.5</v>
      </c>
      <c r="K77" s="129"/>
      <c r="L77" s="137">
        <f t="shared" si="2"/>
        <v>7.5</v>
      </c>
    </row>
    <row r="78" spans="1:12" x14ac:dyDescent="0.3">
      <c r="A78" s="113" t="s">
        <v>305</v>
      </c>
      <c r="B78" s="102" t="s">
        <v>6</v>
      </c>
      <c r="C78" s="17"/>
      <c r="D78" s="17"/>
      <c r="E78" s="17"/>
      <c r="F78" s="17"/>
      <c r="G78" s="17"/>
      <c r="H78" s="103">
        <v>14.04</v>
      </c>
      <c r="I78" s="17"/>
      <c r="J78" s="17"/>
      <c r="K78" s="129"/>
      <c r="L78" s="137">
        <f t="shared" si="2"/>
        <v>14.04</v>
      </c>
    </row>
    <row r="79" spans="1:12" x14ac:dyDescent="0.3">
      <c r="A79" s="113"/>
      <c r="B79" s="102"/>
      <c r="C79" s="17"/>
      <c r="D79" s="17"/>
      <c r="E79" s="17"/>
      <c r="F79" s="17"/>
      <c r="G79" s="17"/>
      <c r="H79" s="103"/>
      <c r="I79" s="17"/>
      <c r="J79" s="17"/>
      <c r="K79" s="129"/>
      <c r="L79" s="134"/>
    </row>
    <row r="80" spans="1:12" x14ac:dyDescent="0.3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131"/>
      <c r="L80" s="138">
        <f>SUM(L3:L78)</f>
        <v>22941.22</v>
      </c>
    </row>
    <row r="81" spans="1:12" x14ac:dyDescent="0.3">
      <c r="A81" s="36"/>
      <c r="B81" s="36"/>
      <c r="C81" s="112">
        <f>SUM(C3:C66)</f>
        <v>16150</v>
      </c>
      <c r="D81" s="112">
        <f>SUM(D3:D80)</f>
        <v>2957.2</v>
      </c>
      <c r="E81" s="112">
        <f>SUM(E3:E80)</f>
        <v>3067.8500000000004</v>
      </c>
      <c r="F81" s="112">
        <f>SUM(F3:F80)</f>
        <v>89.14</v>
      </c>
      <c r="G81" s="112">
        <f>SUM(G3:G66)</f>
        <v>0</v>
      </c>
      <c r="H81" s="112">
        <f>SUM(H3:H80)</f>
        <v>14.53</v>
      </c>
      <c r="I81" s="112">
        <f>SUM(I3:I80)</f>
        <v>0</v>
      </c>
      <c r="J81" s="112">
        <f>SUM(J3:J80)</f>
        <v>662.5</v>
      </c>
      <c r="K81" s="132">
        <f>SUM(K3:K80)</f>
        <v>0</v>
      </c>
      <c r="L81" s="138">
        <f>SUM(C81:K81)</f>
        <v>22941.22</v>
      </c>
    </row>
  </sheetData>
  <mergeCells count="1">
    <mergeCell ref="A2:L2"/>
  </mergeCells>
  <pageMargins left="0.7" right="0.7" top="0.75" bottom="0.75" header="0.3" footer="0.3"/>
  <pageSetup scale="72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C2585-CFF1-4C0B-B44B-D179BE9BB9FD}">
  <dimension ref="A1:D25"/>
  <sheetViews>
    <sheetView workbookViewId="0">
      <selection activeCell="D26" sqref="D26"/>
    </sheetView>
  </sheetViews>
  <sheetFormatPr defaultRowHeight="14.4" x14ac:dyDescent="0.3"/>
  <cols>
    <col min="1" max="1" width="39.88671875" customWidth="1"/>
    <col min="2" max="2" width="29.88671875" customWidth="1"/>
    <col min="3" max="3" width="19" customWidth="1"/>
    <col min="4" max="4" width="21.77734375" customWidth="1"/>
  </cols>
  <sheetData>
    <row r="1" spans="1:4" x14ac:dyDescent="0.3">
      <c r="A1" s="142" t="s">
        <v>185</v>
      </c>
      <c r="B1" s="143"/>
      <c r="C1" s="144"/>
      <c r="D1" s="36"/>
    </row>
    <row r="2" spans="1:4" x14ac:dyDescent="0.3">
      <c r="B2" s="37"/>
      <c r="C2" s="38"/>
      <c r="D2" s="36"/>
    </row>
    <row r="3" spans="1:4" x14ac:dyDescent="0.3">
      <c r="A3" s="37" t="s">
        <v>18</v>
      </c>
      <c r="B3" s="39">
        <v>23002.01</v>
      </c>
      <c r="C3" s="39" t="s">
        <v>124</v>
      </c>
      <c r="D3" s="45">
        <v>30685.919999999998</v>
      </c>
    </row>
    <row r="4" spans="1:4" x14ac:dyDescent="0.3">
      <c r="A4" s="40" t="s">
        <v>20</v>
      </c>
      <c r="B4" s="39">
        <v>20179.28</v>
      </c>
      <c r="C4" s="39" t="s">
        <v>125</v>
      </c>
      <c r="D4" s="45">
        <v>1269.8900000000001</v>
      </c>
    </row>
    <row r="5" spans="1:4" x14ac:dyDescent="0.3">
      <c r="A5" s="38" t="s">
        <v>21</v>
      </c>
      <c r="B5" s="41">
        <v>11225.48</v>
      </c>
      <c r="C5" s="41"/>
      <c r="D5" s="45"/>
    </row>
    <row r="6" spans="1:4" x14ac:dyDescent="0.3">
      <c r="A6" s="38" t="s">
        <v>22</v>
      </c>
      <c r="B6" s="39"/>
      <c r="C6" s="39"/>
      <c r="D6" s="45"/>
    </row>
    <row r="7" spans="1:4" x14ac:dyDescent="0.3">
      <c r="A7" s="42" t="s">
        <v>10</v>
      </c>
      <c r="B7" s="41">
        <f>SUM(B3+B4-B5+B6)</f>
        <v>31955.809999999994</v>
      </c>
      <c r="C7" s="41"/>
      <c r="D7" s="39">
        <f>SUM(D3:FD4)</f>
        <v>31955.809999999998</v>
      </c>
    </row>
    <row r="8" spans="1:4" x14ac:dyDescent="0.3">
      <c r="A8" s="38"/>
      <c r="B8" s="41"/>
      <c r="C8" s="41"/>
      <c r="D8" s="36"/>
    </row>
    <row r="9" spans="1:4" x14ac:dyDescent="0.3">
      <c r="A9" s="38"/>
      <c r="B9" s="41"/>
      <c r="C9" s="41"/>
      <c r="D9" s="36"/>
    </row>
    <row r="10" spans="1:4" x14ac:dyDescent="0.3">
      <c r="A10" s="38" t="s">
        <v>23</v>
      </c>
      <c r="B10" s="41"/>
      <c r="C10" s="41" t="s">
        <v>186</v>
      </c>
      <c r="D10" s="36"/>
    </row>
    <row r="11" spans="1:4" x14ac:dyDescent="0.3">
      <c r="A11" s="38" t="s">
        <v>24</v>
      </c>
      <c r="B11" s="44">
        <v>1150</v>
      </c>
      <c r="C11" s="44">
        <v>1150</v>
      </c>
      <c r="D11" s="36"/>
    </row>
    <row r="12" spans="1:4" x14ac:dyDescent="0.3">
      <c r="A12" s="38" t="s">
        <v>25</v>
      </c>
      <c r="B12" s="44">
        <v>0</v>
      </c>
      <c r="C12" s="44">
        <v>0</v>
      </c>
      <c r="D12" s="36"/>
    </row>
    <row r="13" spans="1:4" x14ac:dyDescent="0.3">
      <c r="A13" s="38" t="s">
        <v>26</v>
      </c>
      <c r="B13" s="41">
        <v>0</v>
      </c>
      <c r="C13" s="41">
        <v>0</v>
      </c>
      <c r="D13" s="36"/>
    </row>
    <row r="14" spans="1:4" x14ac:dyDescent="0.3">
      <c r="A14" s="38" t="s">
        <v>27</v>
      </c>
      <c r="B14" s="41">
        <v>120</v>
      </c>
      <c r="C14" s="41">
        <v>120</v>
      </c>
      <c r="D14" s="36"/>
    </row>
    <row r="15" spans="1:4" x14ac:dyDescent="0.3">
      <c r="A15" s="38" t="s">
        <v>153</v>
      </c>
      <c r="B15" s="41">
        <v>7</v>
      </c>
      <c r="C15" s="41">
        <v>27</v>
      </c>
      <c r="D15" s="36"/>
    </row>
    <row r="16" spans="1:4" x14ac:dyDescent="0.3">
      <c r="A16" s="38" t="s">
        <v>29</v>
      </c>
      <c r="B16" s="41">
        <v>300</v>
      </c>
      <c r="C16" s="41">
        <v>300</v>
      </c>
      <c r="D16" s="36"/>
    </row>
    <row r="17" spans="1:4" x14ac:dyDescent="0.3">
      <c r="A17" s="38" t="s">
        <v>30</v>
      </c>
      <c r="B17" s="44">
        <v>0</v>
      </c>
      <c r="C17" s="44">
        <v>0</v>
      </c>
      <c r="D17" s="36"/>
    </row>
    <row r="18" spans="1:4" x14ac:dyDescent="0.3">
      <c r="A18" s="38" t="s">
        <v>31</v>
      </c>
      <c r="B18" s="41">
        <v>1000</v>
      </c>
      <c r="C18" s="41">
        <v>1500</v>
      </c>
      <c r="D18" s="36"/>
    </row>
    <row r="19" spans="1:4" x14ac:dyDescent="0.3">
      <c r="A19" s="38" t="s">
        <v>32</v>
      </c>
      <c r="B19" s="41">
        <v>2500</v>
      </c>
      <c r="C19" s="41">
        <v>2500</v>
      </c>
      <c r="D19" s="36"/>
    </row>
    <row r="20" spans="1:4" x14ac:dyDescent="0.3">
      <c r="A20" s="38" t="s">
        <v>3</v>
      </c>
      <c r="B20" s="41">
        <v>398.01</v>
      </c>
      <c r="C20" s="43">
        <v>1236.51</v>
      </c>
      <c r="D20" s="36"/>
    </row>
    <row r="21" spans="1:4" x14ac:dyDescent="0.3">
      <c r="A21" s="38" t="s">
        <v>33</v>
      </c>
      <c r="B21" s="41">
        <v>2000</v>
      </c>
      <c r="C21" s="41">
        <v>2000</v>
      </c>
      <c r="D21" s="36"/>
    </row>
    <row r="22" spans="1:4" x14ac:dyDescent="0.3">
      <c r="A22" s="42" t="s">
        <v>34</v>
      </c>
      <c r="B22" s="41">
        <f>SUM(B11:B21)</f>
        <v>7475.01</v>
      </c>
      <c r="C22" s="41">
        <f>SUM(C11:C21)</f>
        <v>8833.51</v>
      </c>
      <c r="D22" s="36"/>
    </row>
    <row r="23" spans="1:4" x14ac:dyDescent="0.3">
      <c r="A23" s="38" t="s">
        <v>35</v>
      </c>
      <c r="B23" s="41"/>
      <c r="C23" s="41">
        <f>SUM(C22)</f>
        <v>8833.51</v>
      </c>
      <c r="D23" s="36"/>
    </row>
    <row r="24" spans="1:4" ht="43.2" x14ac:dyDescent="0.3">
      <c r="A24" s="38" t="s">
        <v>36</v>
      </c>
      <c r="B24" s="41"/>
      <c r="C24" s="46">
        <f>SUM(B7-C22)</f>
        <v>23122.299999999996</v>
      </c>
      <c r="D24" s="93" t="s">
        <v>188</v>
      </c>
    </row>
    <row r="25" spans="1:4" x14ac:dyDescent="0.3">
      <c r="A25" s="36"/>
      <c r="B25" s="47" t="s">
        <v>187</v>
      </c>
      <c r="C25" s="89">
        <v>31955.81</v>
      </c>
      <c r="D25" s="36"/>
    </row>
  </sheetData>
  <mergeCells count="1">
    <mergeCell ref="A1:C1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14E75-883D-42C8-A2A3-21961BE3E81F}">
  <dimension ref="A1:D25"/>
  <sheetViews>
    <sheetView workbookViewId="0">
      <selection activeCell="D25" sqref="A1:D25"/>
    </sheetView>
  </sheetViews>
  <sheetFormatPr defaultRowHeight="14.4" x14ac:dyDescent="0.3"/>
  <cols>
    <col min="1" max="1" width="32.21875" customWidth="1"/>
    <col min="2" max="2" width="26.21875" customWidth="1"/>
    <col min="3" max="3" width="20.44140625" customWidth="1"/>
    <col min="4" max="4" width="21.33203125" customWidth="1"/>
  </cols>
  <sheetData>
    <row r="1" spans="1:4" x14ac:dyDescent="0.3">
      <c r="A1" s="142" t="s">
        <v>235</v>
      </c>
      <c r="B1" s="143"/>
      <c r="C1" s="144"/>
      <c r="D1" s="36"/>
    </row>
    <row r="2" spans="1:4" x14ac:dyDescent="0.3">
      <c r="B2" s="37"/>
      <c r="C2" s="38"/>
      <c r="D2" s="36"/>
    </row>
    <row r="3" spans="1:4" x14ac:dyDescent="0.3">
      <c r="A3" s="37" t="s">
        <v>18</v>
      </c>
      <c r="B3" s="39">
        <v>23002.01</v>
      </c>
      <c r="C3" s="39" t="s">
        <v>124</v>
      </c>
      <c r="D3" s="45">
        <v>29241.26</v>
      </c>
    </row>
    <row r="4" spans="1:4" x14ac:dyDescent="0.3">
      <c r="A4" s="40" t="s">
        <v>20</v>
      </c>
      <c r="B4" s="39">
        <v>20444.28</v>
      </c>
      <c r="C4" s="39" t="s">
        <v>125</v>
      </c>
      <c r="D4" s="45">
        <v>1534.89</v>
      </c>
    </row>
    <row r="5" spans="1:4" x14ac:dyDescent="0.3">
      <c r="A5" s="38" t="s">
        <v>21</v>
      </c>
      <c r="B5" s="41">
        <v>12670.14</v>
      </c>
      <c r="C5" s="41"/>
      <c r="D5" s="45"/>
    </row>
    <row r="6" spans="1:4" x14ac:dyDescent="0.3">
      <c r="A6" s="38" t="s">
        <v>22</v>
      </c>
      <c r="B6" s="39"/>
      <c r="C6" s="39"/>
      <c r="D6" s="45"/>
    </row>
    <row r="7" spans="1:4" x14ac:dyDescent="0.3">
      <c r="A7" s="42" t="s">
        <v>10</v>
      </c>
      <c r="B7" s="41">
        <f>SUM(B3+B4-B5+B6)</f>
        <v>30776.149999999994</v>
      </c>
      <c r="C7" s="41"/>
      <c r="D7" s="39">
        <f>SUM(D3:FD4)</f>
        <v>30776.149999999998</v>
      </c>
    </row>
    <row r="8" spans="1:4" x14ac:dyDescent="0.3">
      <c r="A8" s="38"/>
      <c r="B8" s="41"/>
      <c r="C8" s="41"/>
      <c r="D8" s="36"/>
    </row>
    <row r="9" spans="1:4" x14ac:dyDescent="0.3">
      <c r="A9" s="38"/>
      <c r="B9" s="41"/>
      <c r="C9" s="41"/>
      <c r="D9" s="36"/>
    </row>
    <row r="10" spans="1:4" x14ac:dyDescent="0.3">
      <c r="A10" s="38" t="s">
        <v>208</v>
      </c>
      <c r="B10" s="41" t="s">
        <v>23</v>
      </c>
      <c r="C10" s="41" t="s">
        <v>205</v>
      </c>
      <c r="D10" s="36"/>
    </row>
    <row r="11" spans="1:4" x14ac:dyDescent="0.3">
      <c r="A11" s="38" t="s">
        <v>24</v>
      </c>
      <c r="B11" s="44">
        <v>1150</v>
      </c>
      <c r="C11" s="44">
        <v>1150</v>
      </c>
      <c r="D11" s="36"/>
    </row>
    <row r="12" spans="1:4" x14ac:dyDescent="0.3">
      <c r="A12" s="38" t="s">
        <v>25</v>
      </c>
      <c r="B12" s="44">
        <v>0</v>
      </c>
      <c r="C12" s="44">
        <v>0</v>
      </c>
      <c r="D12" s="36"/>
    </row>
    <row r="13" spans="1:4" x14ac:dyDescent="0.3">
      <c r="A13" s="38" t="s">
        <v>26</v>
      </c>
      <c r="B13" s="41">
        <v>0</v>
      </c>
      <c r="C13" s="41">
        <v>0</v>
      </c>
      <c r="D13" s="36"/>
    </row>
    <row r="14" spans="1:4" x14ac:dyDescent="0.3">
      <c r="A14" s="38" t="s">
        <v>27</v>
      </c>
      <c r="B14" s="41">
        <v>120</v>
      </c>
      <c r="C14" s="41">
        <v>120</v>
      </c>
      <c r="D14" s="36"/>
    </row>
    <row r="15" spans="1:4" x14ac:dyDescent="0.3">
      <c r="A15" s="38" t="s">
        <v>153</v>
      </c>
      <c r="B15" s="41">
        <v>7</v>
      </c>
      <c r="C15" s="41">
        <v>27</v>
      </c>
      <c r="D15" s="36"/>
    </row>
    <row r="16" spans="1:4" x14ac:dyDescent="0.3">
      <c r="A16" s="38" t="s">
        <v>29</v>
      </c>
      <c r="B16" s="41">
        <v>300</v>
      </c>
      <c r="C16" s="41">
        <v>300</v>
      </c>
      <c r="D16" s="36"/>
    </row>
    <row r="17" spans="1:4" x14ac:dyDescent="0.3">
      <c r="A17" s="38" t="s">
        <v>30</v>
      </c>
      <c r="B17" s="44">
        <v>0</v>
      </c>
      <c r="C17" s="44">
        <v>0</v>
      </c>
      <c r="D17" s="36"/>
    </row>
    <row r="18" spans="1:4" x14ac:dyDescent="0.3">
      <c r="A18" s="38" t="s">
        <v>31</v>
      </c>
      <c r="B18" s="41">
        <v>1000</v>
      </c>
      <c r="C18" s="41">
        <v>1500</v>
      </c>
      <c r="D18" s="36"/>
    </row>
    <row r="19" spans="1:4" x14ac:dyDescent="0.3">
      <c r="A19" s="38" t="s">
        <v>32</v>
      </c>
      <c r="B19" s="41">
        <v>2500</v>
      </c>
      <c r="C19" s="41">
        <v>2500</v>
      </c>
      <c r="D19" s="36"/>
    </row>
    <row r="20" spans="1:4" x14ac:dyDescent="0.3">
      <c r="A20" s="38" t="s">
        <v>3</v>
      </c>
      <c r="B20" s="41">
        <v>398.01</v>
      </c>
      <c r="C20" s="43">
        <v>1184.81</v>
      </c>
      <c r="D20" s="36"/>
    </row>
    <row r="21" spans="1:4" x14ac:dyDescent="0.3">
      <c r="A21" s="38" t="s">
        <v>33</v>
      </c>
      <c r="B21" s="41">
        <v>2000</v>
      </c>
      <c r="C21" s="41">
        <v>2000</v>
      </c>
      <c r="D21" s="36"/>
    </row>
    <row r="22" spans="1:4" x14ac:dyDescent="0.3">
      <c r="A22" s="42" t="s">
        <v>34</v>
      </c>
      <c r="B22" s="41">
        <f>SUM(B11:B21)</f>
        <v>7475.01</v>
      </c>
      <c r="C22" s="41">
        <f>SUM(C11:C21)</f>
        <v>8781.81</v>
      </c>
      <c r="D22" s="36"/>
    </row>
    <row r="23" spans="1:4" x14ac:dyDescent="0.3">
      <c r="A23" s="38" t="s">
        <v>35</v>
      </c>
      <c r="B23" s="41"/>
      <c r="C23" s="41">
        <f>SUM(C22)</f>
        <v>8781.81</v>
      </c>
      <c r="D23" s="36"/>
    </row>
    <row r="24" spans="1:4" ht="61.8" customHeight="1" x14ac:dyDescent="0.3">
      <c r="A24" s="38" t="s">
        <v>36</v>
      </c>
      <c r="B24" s="41"/>
      <c r="C24" s="46">
        <f>SUM(B7-C22)</f>
        <v>21994.339999999997</v>
      </c>
      <c r="D24" s="93" t="s">
        <v>206</v>
      </c>
    </row>
    <row r="25" spans="1:4" x14ac:dyDescent="0.3">
      <c r="A25" s="36"/>
      <c r="B25" s="47" t="s">
        <v>207</v>
      </c>
      <c r="C25" s="89">
        <v>30776.15</v>
      </c>
      <c r="D25" s="36"/>
    </row>
  </sheetData>
  <mergeCells count="1">
    <mergeCell ref="A1:C1"/>
  </mergeCell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45A8D-F6B8-4C24-B6B1-941155043FAE}">
  <dimension ref="A1:E18"/>
  <sheetViews>
    <sheetView workbookViewId="0">
      <selection activeCell="D18" sqref="A1:D18"/>
    </sheetView>
  </sheetViews>
  <sheetFormatPr defaultRowHeight="14.4" x14ac:dyDescent="0.3"/>
  <cols>
    <col min="1" max="1" width="41.5546875" customWidth="1"/>
    <col min="2" max="2" width="25.6640625" customWidth="1"/>
    <col min="3" max="3" width="20.6640625" customWidth="1"/>
    <col min="4" max="4" width="19.88671875" customWidth="1"/>
    <col min="5" max="5" width="17.88671875" customWidth="1"/>
    <col min="6" max="6" width="15.6640625" customWidth="1"/>
    <col min="7" max="7" width="18.33203125" customWidth="1"/>
  </cols>
  <sheetData>
    <row r="1" spans="1:5" x14ac:dyDescent="0.3">
      <c r="A1" s="109" t="s">
        <v>252</v>
      </c>
      <c r="B1" s="110"/>
      <c r="C1" s="111"/>
      <c r="D1" s="36"/>
    </row>
    <row r="2" spans="1:5" x14ac:dyDescent="0.3">
      <c r="B2" s="37"/>
      <c r="C2" s="38"/>
      <c r="D2" s="36"/>
    </row>
    <row r="3" spans="1:5" x14ac:dyDescent="0.3">
      <c r="A3" s="37" t="s">
        <v>18</v>
      </c>
      <c r="B3" s="39">
        <v>23002.01</v>
      </c>
      <c r="C3" s="39" t="s">
        <v>124</v>
      </c>
      <c r="D3" s="45">
        <v>25365.55</v>
      </c>
    </row>
    <row r="4" spans="1:5" x14ac:dyDescent="0.3">
      <c r="A4" s="40" t="s">
        <v>20</v>
      </c>
      <c r="B4" s="39">
        <v>21336.48</v>
      </c>
      <c r="C4" s="39" t="s">
        <v>125</v>
      </c>
      <c r="D4" s="45">
        <v>2427.09</v>
      </c>
    </row>
    <row r="5" spans="1:5" x14ac:dyDescent="0.3">
      <c r="A5" s="38" t="s">
        <v>21</v>
      </c>
      <c r="B5" s="41">
        <v>16545.849999999999</v>
      </c>
      <c r="C5" s="41"/>
      <c r="D5" s="45"/>
    </row>
    <row r="6" spans="1:5" x14ac:dyDescent="0.3">
      <c r="A6" s="38" t="s">
        <v>22</v>
      </c>
      <c r="B6" s="39"/>
      <c r="C6" s="39"/>
      <c r="D6" s="45"/>
    </row>
    <row r="7" spans="1:5" x14ac:dyDescent="0.3">
      <c r="A7" s="42" t="s">
        <v>10</v>
      </c>
      <c r="B7" s="41">
        <f>SUM(B3+B4-B5+B6)</f>
        <v>27792.639999999999</v>
      </c>
      <c r="C7" s="41"/>
      <c r="D7" s="39">
        <f>SUM(D3:FD4)</f>
        <v>27792.639999999999</v>
      </c>
    </row>
    <row r="8" spans="1:5" x14ac:dyDescent="0.3">
      <c r="A8" s="38"/>
      <c r="B8" s="41"/>
      <c r="C8" s="41"/>
      <c r="D8" s="36"/>
    </row>
    <row r="9" spans="1:5" x14ac:dyDescent="0.3">
      <c r="A9" s="38"/>
      <c r="B9" s="41"/>
      <c r="C9" s="41"/>
      <c r="D9" s="36"/>
    </row>
    <row r="10" spans="1:5" x14ac:dyDescent="0.3">
      <c r="A10" s="38" t="s">
        <v>208</v>
      </c>
      <c r="B10" s="41" t="s">
        <v>23</v>
      </c>
      <c r="C10" s="41" t="s">
        <v>251</v>
      </c>
      <c r="D10" s="36"/>
    </row>
    <row r="11" spans="1:5" x14ac:dyDescent="0.3">
      <c r="A11" s="38" t="s">
        <v>24</v>
      </c>
      <c r="B11" s="44">
        <v>1150</v>
      </c>
      <c r="C11" s="44">
        <v>1150</v>
      </c>
      <c r="D11" s="36"/>
      <c r="E11" s="106"/>
    </row>
    <row r="12" spans="1:5" x14ac:dyDescent="0.3">
      <c r="A12" s="38" t="s">
        <v>32</v>
      </c>
      <c r="B12" s="41">
        <v>2500</v>
      </c>
      <c r="C12" s="41">
        <v>2500</v>
      </c>
      <c r="D12" s="36"/>
    </row>
    <row r="13" spans="1:5" x14ac:dyDescent="0.3">
      <c r="A13" s="38" t="s">
        <v>249</v>
      </c>
      <c r="B13" s="107">
        <v>1500</v>
      </c>
      <c r="C13" s="41">
        <v>1500</v>
      </c>
      <c r="D13" s="36"/>
    </row>
    <row r="14" spans="1:5" x14ac:dyDescent="0.3">
      <c r="A14" s="38" t="s">
        <v>3</v>
      </c>
      <c r="B14" s="41">
        <v>398.01</v>
      </c>
      <c r="C14" s="43">
        <v>1734.9</v>
      </c>
      <c r="D14" s="36"/>
    </row>
    <row r="15" spans="1:5" x14ac:dyDescent="0.3">
      <c r="A15" s="108" t="s">
        <v>34</v>
      </c>
      <c r="B15" s="41">
        <f>SUM(B11:B14)</f>
        <v>5548.01</v>
      </c>
      <c r="C15" s="41">
        <f>SUM(C11:C14)</f>
        <v>6884.9</v>
      </c>
      <c r="D15" s="36"/>
    </row>
    <row r="16" spans="1:5" x14ac:dyDescent="0.3">
      <c r="A16" s="38" t="s">
        <v>250</v>
      </c>
      <c r="B16" s="41"/>
      <c r="C16" s="41">
        <f>SUM(C11+C12+C13)</f>
        <v>5150</v>
      </c>
      <c r="D16" s="36"/>
    </row>
    <row r="17" spans="1:4" ht="72" x14ac:dyDescent="0.3">
      <c r="A17" s="38" t="s">
        <v>36</v>
      </c>
      <c r="B17" s="41"/>
      <c r="C17" s="46">
        <f>SUM(B7-C15)</f>
        <v>20907.739999999998</v>
      </c>
      <c r="D17" s="93" t="s">
        <v>253</v>
      </c>
    </row>
    <row r="18" spans="1:4" x14ac:dyDescent="0.3">
      <c r="A18" s="36"/>
      <c r="B18" s="47" t="s">
        <v>248</v>
      </c>
      <c r="C18" s="73">
        <v>27792.639999999999</v>
      </c>
      <c r="D18" s="36"/>
    </row>
  </sheetData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68C4C-0B96-467A-9BA0-BFBE60140602}">
  <dimension ref="A1:D20"/>
  <sheetViews>
    <sheetView workbookViewId="0">
      <selection activeCell="C15" sqref="C15"/>
    </sheetView>
  </sheetViews>
  <sheetFormatPr defaultRowHeight="14.4" x14ac:dyDescent="0.3"/>
  <cols>
    <col min="1" max="1" width="32.88671875" customWidth="1"/>
    <col min="2" max="2" width="29.21875" customWidth="1"/>
    <col min="3" max="3" width="31.109375" customWidth="1"/>
    <col min="4" max="4" width="43.44140625" customWidth="1"/>
  </cols>
  <sheetData>
    <row r="1" spans="1:4" x14ac:dyDescent="0.3">
      <c r="A1" s="142" t="s">
        <v>274</v>
      </c>
      <c r="B1" s="143"/>
      <c r="C1" s="143"/>
      <c r="D1" s="144"/>
    </row>
    <row r="2" spans="1:4" x14ac:dyDescent="0.3">
      <c r="B2" s="37"/>
      <c r="C2" s="38"/>
      <c r="D2" s="36"/>
    </row>
    <row r="3" spans="1:4" x14ac:dyDescent="0.3">
      <c r="A3" s="37" t="s">
        <v>18</v>
      </c>
      <c r="B3" s="39">
        <v>23002.01</v>
      </c>
      <c r="C3" s="39" t="s">
        <v>124</v>
      </c>
      <c r="D3" s="45">
        <v>25310.959999999999</v>
      </c>
    </row>
    <row r="4" spans="1:4" x14ac:dyDescent="0.3">
      <c r="A4" s="40" t="s">
        <v>20</v>
      </c>
      <c r="B4" s="39">
        <v>22186.48</v>
      </c>
      <c r="C4" s="39" t="s">
        <v>125</v>
      </c>
      <c r="D4" s="45">
        <v>2777.09</v>
      </c>
    </row>
    <row r="5" spans="1:4" x14ac:dyDescent="0.3">
      <c r="A5" s="38" t="s">
        <v>21</v>
      </c>
      <c r="B5" s="41">
        <v>17100.439999999999</v>
      </c>
      <c r="C5" s="41"/>
      <c r="D5" s="45"/>
    </row>
    <row r="6" spans="1:4" x14ac:dyDescent="0.3">
      <c r="A6" s="38" t="s">
        <v>22</v>
      </c>
      <c r="B6" s="39"/>
      <c r="C6" s="39"/>
      <c r="D6" s="45"/>
    </row>
    <row r="7" spans="1:4" x14ac:dyDescent="0.3">
      <c r="A7" s="42" t="s">
        <v>10</v>
      </c>
      <c r="B7" s="41">
        <f>SUM(B3+B4-B5+B6)</f>
        <v>28088.05</v>
      </c>
      <c r="C7" s="41"/>
      <c r="D7" s="39">
        <f>SUM(D3:FD4)</f>
        <v>28088.05</v>
      </c>
    </row>
    <row r="8" spans="1:4" x14ac:dyDescent="0.3">
      <c r="A8" s="38"/>
      <c r="B8" s="41"/>
      <c r="C8" s="41"/>
      <c r="D8" s="36"/>
    </row>
    <row r="9" spans="1:4" x14ac:dyDescent="0.3">
      <c r="A9" s="38"/>
      <c r="B9" s="41"/>
      <c r="C9" s="41"/>
      <c r="D9" s="36"/>
    </row>
    <row r="10" spans="1:4" x14ac:dyDescent="0.3">
      <c r="A10" s="38" t="s">
        <v>208</v>
      </c>
      <c r="B10" s="41" t="s">
        <v>23</v>
      </c>
      <c r="C10" s="41" t="s">
        <v>251</v>
      </c>
      <c r="D10" s="36"/>
    </row>
    <row r="11" spans="1:4" x14ac:dyDescent="0.3">
      <c r="A11" s="38" t="s">
        <v>24</v>
      </c>
      <c r="B11" s="44">
        <v>1150</v>
      </c>
      <c r="C11" s="44">
        <v>1150</v>
      </c>
      <c r="D11" s="36"/>
    </row>
    <row r="12" spans="1:4" x14ac:dyDescent="0.3">
      <c r="A12" s="38" t="s">
        <v>32</v>
      </c>
      <c r="B12" s="41">
        <v>2500</v>
      </c>
      <c r="C12" s="41">
        <v>2500</v>
      </c>
      <c r="D12" s="36"/>
    </row>
    <row r="13" spans="1:4" x14ac:dyDescent="0.3">
      <c r="A13" s="38" t="s">
        <v>249</v>
      </c>
      <c r="B13" s="107">
        <v>1500</v>
      </c>
      <c r="C13" s="41">
        <v>1500</v>
      </c>
      <c r="D13" s="36"/>
    </row>
    <row r="14" spans="1:4" x14ac:dyDescent="0.3">
      <c r="A14" s="38" t="s">
        <v>3</v>
      </c>
      <c r="B14" s="41">
        <v>2044.9</v>
      </c>
      <c r="C14" s="43">
        <v>2044.9</v>
      </c>
      <c r="D14" s="36"/>
    </row>
    <row r="15" spans="1:4" x14ac:dyDescent="0.3">
      <c r="A15" s="108" t="s">
        <v>34</v>
      </c>
      <c r="B15" s="41">
        <f>SUM(B11:B14)</f>
        <v>7194.9</v>
      </c>
      <c r="C15" s="41">
        <f>SUM(C11:C14)</f>
        <v>7194.9</v>
      </c>
      <c r="D15" s="36"/>
    </row>
    <row r="16" spans="1:4" x14ac:dyDescent="0.3">
      <c r="A16" s="38" t="s">
        <v>275</v>
      </c>
      <c r="B16" s="41"/>
      <c r="C16" s="43">
        <v>5150</v>
      </c>
      <c r="D16" s="36"/>
    </row>
    <row r="17" spans="1:4" ht="43.2" customHeight="1" thickBot="1" x14ac:dyDescent="0.35">
      <c r="A17" s="38" t="s">
        <v>36</v>
      </c>
      <c r="B17" s="41"/>
      <c r="C17" s="117">
        <f>SUM(B7-C15)</f>
        <v>20893.150000000001</v>
      </c>
      <c r="D17" s="118"/>
    </row>
    <row r="18" spans="1:4" ht="43.8" thickBot="1" x14ac:dyDescent="0.35">
      <c r="A18" s="36"/>
      <c r="B18" s="116" t="s">
        <v>273</v>
      </c>
      <c r="C18" s="119">
        <v>28088.05</v>
      </c>
      <c r="D18" s="120" t="s">
        <v>276</v>
      </c>
    </row>
    <row r="20" spans="1:4" x14ac:dyDescent="0.3">
      <c r="D20" t="s">
        <v>277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E9E9F-D2DD-4C08-AC55-B83993DA6F01}">
  <dimension ref="A1:D18"/>
  <sheetViews>
    <sheetView workbookViewId="0">
      <selection activeCell="C18" sqref="C18"/>
    </sheetView>
  </sheetViews>
  <sheetFormatPr defaultRowHeight="14.4" x14ac:dyDescent="0.3"/>
  <cols>
    <col min="1" max="1" width="28.77734375" customWidth="1"/>
    <col min="2" max="2" width="26.88671875" customWidth="1"/>
    <col min="3" max="3" width="23.21875" customWidth="1"/>
    <col min="4" max="4" width="42.77734375" customWidth="1"/>
  </cols>
  <sheetData>
    <row r="1" spans="1:4" x14ac:dyDescent="0.3">
      <c r="A1" s="142" t="s">
        <v>286</v>
      </c>
      <c r="B1" s="143"/>
      <c r="C1" s="143"/>
      <c r="D1" s="144"/>
    </row>
    <row r="2" spans="1:4" x14ac:dyDescent="0.3">
      <c r="B2" s="37"/>
      <c r="C2" s="38"/>
      <c r="D2" s="36"/>
    </row>
    <row r="3" spans="1:4" x14ac:dyDescent="0.3">
      <c r="A3" s="37" t="s">
        <v>289</v>
      </c>
      <c r="B3" s="39">
        <v>23002.01</v>
      </c>
      <c r="C3" s="39" t="s">
        <v>124</v>
      </c>
      <c r="D3" s="45">
        <v>25054.49</v>
      </c>
    </row>
    <row r="4" spans="1:4" x14ac:dyDescent="0.3">
      <c r="A4" s="40" t="s">
        <v>20</v>
      </c>
      <c r="B4" s="39">
        <v>22919.68</v>
      </c>
      <c r="C4" s="39" t="s">
        <v>125</v>
      </c>
      <c r="D4" s="45">
        <v>2787.09</v>
      </c>
    </row>
    <row r="5" spans="1:4" x14ac:dyDescent="0.3">
      <c r="A5" s="38" t="s">
        <v>21</v>
      </c>
      <c r="B5" s="41">
        <v>18080.11</v>
      </c>
      <c r="C5" s="41"/>
      <c r="D5" s="45"/>
    </row>
    <row r="6" spans="1:4" x14ac:dyDescent="0.3">
      <c r="A6" s="38" t="s">
        <v>22</v>
      </c>
      <c r="B6" s="39"/>
      <c r="C6" s="39"/>
      <c r="D6" s="45"/>
    </row>
    <row r="7" spans="1:4" x14ac:dyDescent="0.3">
      <c r="A7" s="42" t="s">
        <v>10</v>
      </c>
      <c r="B7" s="41">
        <f>SUM(B3+B4-B5+B6)</f>
        <v>27841.58</v>
      </c>
      <c r="C7" s="41"/>
      <c r="D7" s="39">
        <f>SUM(D3:FD4)</f>
        <v>27841.58</v>
      </c>
    </row>
    <row r="8" spans="1:4" x14ac:dyDescent="0.3">
      <c r="A8" s="38"/>
      <c r="B8" s="41"/>
      <c r="C8" s="41"/>
      <c r="D8" s="36"/>
    </row>
    <row r="9" spans="1:4" x14ac:dyDescent="0.3">
      <c r="A9" s="38"/>
      <c r="B9" s="41"/>
      <c r="C9" s="41"/>
      <c r="D9" s="36"/>
    </row>
    <row r="10" spans="1:4" x14ac:dyDescent="0.3">
      <c r="A10" s="38" t="s">
        <v>208</v>
      </c>
      <c r="B10" s="41" t="s">
        <v>23</v>
      </c>
      <c r="C10" s="41" t="s">
        <v>287</v>
      </c>
      <c r="D10" s="36"/>
    </row>
    <row r="11" spans="1:4" x14ac:dyDescent="0.3">
      <c r="A11" s="38" t="s">
        <v>24</v>
      </c>
      <c r="B11" s="44">
        <v>1150</v>
      </c>
      <c r="C11" s="44">
        <v>1150</v>
      </c>
      <c r="D11" s="36"/>
    </row>
    <row r="12" spans="1:4" x14ac:dyDescent="0.3">
      <c r="A12" s="38" t="s">
        <v>32</v>
      </c>
      <c r="B12" s="41">
        <v>2500</v>
      </c>
      <c r="C12" s="41">
        <v>2500</v>
      </c>
      <c r="D12" s="36"/>
    </row>
    <row r="13" spans="1:4" x14ac:dyDescent="0.3">
      <c r="A13" s="38" t="s">
        <v>249</v>
      </c>
      <c r="B13" s="107">
        <v>1500</v>
      </c>
      <c r="C13" s="41">
        <v>1500</v>
      </c>
      <c r="D13" s="36"/>
    </row>
    <row r="14" spans="1:4" x14ac:dyDescent="0.3">
      <c r="A14" s="38" t="s">
        <v>3</v>
      </c>
      <c r="B14" s="41">
        <v>2044.9</v>
      </c>
      <c r="C14" s="43">
        <v>2054.9</v>
      </c>
      <c r="D14" s="36"/>
    </row>
    <row r="15" spans="1:4" x14ac:dyDescent="0.3">
      <c r="A15" s="108" t="s">
        <v>34</v>
      </c>
      <c r="B15" s="41">
        <f>SUM(B11:B14)</f>
        <v>7194.9</v>
      </c>
      <c r="C15" s="41">
        <f>SUM(C11:C14)</f>
        <v>7204.9</v>
      </c>
      <c r="D15" s="36"/>
    </row>
    <row r="16" spans="1:4" x14ac:dyDescent="0.3">
      <c r="A16" s="38" t="s">
        <v>275</v>
      </c>
      <c r="B16" s="41"/>
      <c r="C16" s="43">
        <v>5150</v>
      </c>
      <c r="D16" s="36"/>
    </row>
    <row r="17" spans="1:4" ht="15" thickBot="1" x14ac:dyDescent="0.35">
      <c r="A17" s="38" t="s">
        <v>36</v>
      </c>
      <c r="B17" s="41"/>
      <c r="C17" s="117">
        <f>SUM(B7-C15)</f>
        <v>20636.68</v>
      </c>
      <c r="D17" s="118"/>
    </row>
    <row r="18" spans="1:4" ht="74.400000000000006" customHeight="1" thickBot="1" x14ac:dyDescent="0.35">
      <c r="A18" s="36"/>
      <c r="B18" s="116" t="s">
        <v>273</v>
      </c>
      <c r="C18" s="119">
        <v>28088.05</v>
      </c>
      <c r="D18" s="120" t="s">
        <v>290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A7FC1-85BE-4946-8398-F75E0BCD2A32}">
  <sheetPr>
    <pageSetUpPr fitToPage="1"/>
  </sheetPr>
  <dimension ref="A1:D18"/>
  <sheetViews>
    <sheetView tabSelected="1" workbookViewId="0">
      <selection activeCell="E4" sqref="E4"/>
    </sheetView>
  </sheetViews>
  <sheetFormatPr defaultRowHeight="14.4" x14ac:dyDescent="0.3"/>
  <cols>
    <col min="1" max="1" width="48.44140625" customWidth="1"/>
    <col min="2" max="2" width="26.21875" customWidth="1"/>
    <col min="3" max="3" width="25.77734375" customWidth="1"/>
    <col min="4" max="4" width="41.88671875" customWidth="1"/>
  </cols>
  <sheetData>
    <row r="1" spans="1:4" x14ac:dyDescent="0.3">
      <c r="A1" s="142" t="s">
        <v>307</v>
      </c>
      <c r="B1" s="143"/>
      <c r="C1" s="143"/>
      <c r="D1" s="144"/>
    </row>
    <row r="2" spans="1:4" x14ac:dyDescent="0.3">
      <c r="B2" s="37"/>
      <c r="C2" s="38"/>
      <c r="D2" s="36"/>
    </row>
    <row r="3" spans="1:4" x14ac:dyDescent="0.3">
      <c r="A3" s="37" t="s">
        <v>289</v>
      </c>
      <c r="B3" s="39">
        <v>23002.01</v>
      </c>
      <c r="C3" s="39" t="s">
        <v>124</v>
      </c>
      <c r="D3" s="45">
        <v>23961.4</v>
      </c>
    </row>
    <row r="4" spans="1:4" x14ac:dyDescent="0.3">
      <c r="A4" s="40" t="s">
        <v>20</v>
      </c>
      <c r="B4" s="39">
        <v>22941.22</v>
      </c>
      <c r="C4" s="39" t="s">
        <v>125</v>
      </c>
      <c r="D4" s="45">
        <v>2808.63</v>
      </c>
    </row>
    <row r="5" spans="1:4" x14ac:dyDescent="0.3">
      <c r="A5" s="38" t="s">
        <v>21</v>
      </c>
      <c r="B5" s="41">
        <v>19173.2</v>
      </c>
      <c r="C5" s="41"/>
      <c r="D5" s="45"/>
    </row>
    <row r="6" spans="1:4" x14ac:dyDescent="0.3">
      <c r="A6" s="38" t="s">
        <v>22</v>
      </c>
      <c r="B6" s="39"/>
      <c r="C6" s="39"/>
      <c r="D6" s="45"/>
    </row>
    <row r="7" spans="1:4" x14ac:dyDescent="0.3">
      <c r="A7" s="42" t="s">
        <v>10</v>
      </c>
      <c r="B7" s="41">
        <f>SUM(B3+B4-B5+B6)</f>
        <v>26770.029999999995</v>
      </c>
      <c r="C7" s="41"/>
      <c r="D7" s="39">
        <f>SUM(D3:FD4)</f>
        <v>26770.030000000002</v>
      </c>
    </row>
    <row r="8" spans="1:4" x14ac:dyDescent="0.3">
      <c r="A8" s="38"/>
      <c r="B8" s="41"/>
      <c r="C8" s="41"/>
      <c r="D8" s="36"/>
    </row>
    <row r="9" spans="1:4" x14ac:dyDescent="0.3">
      <c r="A9" s="38"/>
      <c r="B9" s="41"/>
      <c r="C9" s="41"/>
      <c r="D9" s="36"/>
    </row>
    <row r="10" spans="1:4" x14ac:dyDescent="0.3">
      <c r="A10" s="38" t="s">
        <v>208</v>
      </c>
      <c r="B10" s="41" t="s">
        <v>23</v>
      </c>
      <c r="C10" s="41" t="s">
        <v>287</v>
      </c>
      <c r="D10" s="36"/>
    </row>
    <row r="11" spans="1:4" x14ac:dyDescent="0.3">
      <c r="A11" s="38" t="s">
        <v>24</v>
      </c>
      <c r="B11" s="44">
        <v>1150</v>
      </c>
      <c r="C11" s="44">
        <v>1150</v>
      </c>
      <c r="D11" s="36"/>
    </row>
    <row r="12" spans="1:4" x14ac:dyDescent="0.3">
      <c r="A12" s="38" t="s">
        <v>32</v>
      </c>
      <c r="B12" s="41">
        <v>2500</v>
      </c>
      <c r="C12" s="41">
        <v>2500</v>
      </c>
      <c r="D12" s="36"/>
    </row>
    <row r="13" spans="1:4" x14ac:dyDescent="0.3">
      <c r="A13" s="38" t="s">
        <v>249</v>
      </c>
      <c r="B13" s="107">
        <v>1500</v>
      </c>
      <c r="C13" s="41">
        <v>1500</v>
      </c>
      <c r="D13" s="36"/>
    </row>
    <row r="14" spans="1:4" x14ac:dyDescent="0.3">
      <c r="A14" s="38" t="s">
        <v>3</v>
      </c>
      <c r="B14" s="41">
        <v>2044.9</v>
      </c>
      <c r="C14" s="41">
        <v>1897.46</v>
      </c>
      <c r="D14" s="36"/>
    </row>
    <row r="15" spans="1:4" x14ac:dyDescent="0.3">
      <c r="A15" s="108" t="s">
        <v>34</v>
      </c>
      <c r="B15" s="41">
        <f>SUM(B11:B14)</f>
        <v>7194.9</v>
      </c>
      <c r="C15" s="41">
        <f>SUM(C11:C14)</f>
        <v>7047.46</v>
      </c>
      <c r="D15" s="36"/>
    </row>
    <row r="16" spans="1:4" x14ac:dyDescent="0.3">
      <c r="A16" s="38" t="s">
        <v>275</v>
      </c>
      <c r="B16" s="41"/>
      <c r="C16" s="43">
        <v>5150</v>
      </c>
      <c r="D16" s="36"/>
    </row>
    <row r="17" spans="1:4" ht="15" thickBot="1" x14ac:dyDescent="0.35">
      <c r="A17" s="38" t="s">
        <v>36</v>
      </c>
      <c r="B17" s="41"/>
      <c r="C17" s="117">
        <f>SUM(B7-C15)</f>
        <v>19722.569999999996</v>
      </c>
      <c r="D17" s="118"/>
    </row>
    <row r="18" spans="1:4" ht="72.599999999999994" customHeight="1" thickBot="1" x14ac:dyDescent="0.35">
      <c r="A18" s="36"/>
      <c r="B18" s="116" t="s">
        <v>273</v>
      </c>
      <c r="C18" s="119">
        <v>26770.03</v>
      </c>
      <c r="D18" s="120" t="s">
        <v>306</v>
      </c>
    </row>
  </sheetData>
  <mergeCells count="1">
    <mergeCell ref="A1:D1"/>
  </mergeCells>
  <pageMargins left="0.7" right="0.7" top="0.75" bottom="0.75" header="0.3" footer="0.3"/>
  <pageSetup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91CF7-7E9F-4D15-8B71-B29A6BDF0776}">
  <sheetPr>
    <pageSetUpPr fitToPage="1"/>
  </sheetPr>
  <dimension ref="A1:U142"/>
  <sheetViews>
    <sheetView topLeftCell="B1" zoomScaleNormal="100" workbookViewId="0">
      <pane ySplit="1" topLeftCell="A118" activePane="bottomLeft" state="frozen"/>
      <selection pane="bottomLeft" activeCell="V133" sqref="V133"/>
    </sheetView>
  </sheetViews>
  <sheetFormatPr defaultRowHeight="14.4" x14ac:dyDescent="0.3"/>
  <cols>
    <col min="1" max="1" width="10.5546875" customWidth="1"/>
    <col min="2" max="2" width="67.77734375" customWidth="1"/>
    <col min="3" max="3" width="9.109375" customWidth="1"/>
    <col min="4" max="4" width="9.33203125" customWidth="1"/>
    <col min="5" max="5" width="9" customWidth="1"/>
    <col min="6" max="6" width="8" customWidth="1"/>
    <col min="8" max="8" width="10.21875" customWidth="1"/>
    <col min="9" max="9" width="10.88671875" customWidth="1"/>
    <col min="10" max="10" width="9.77734375" customWidth="1"/>
    <col min="11" max="11" width="10.21875" customWidth="1"/>
    <col min="12" max="12" width="11.109375" customWidth="1"/>
    <col min="14" max="15" width="10.44140625" customWidth="1"/>
    <col min="16" max="16" width="11" customWidth="1"/>
    <col min="17" max="17" width="13.88671875" customWidth="1"/>
    <col min="18" max="18" width="9.44140625" bestFit="1" customWidth="1"/>
  </cols>
  <sheetData>
    <row r="1" spans="1:17" ht="27.6" customHeight="1" x14ac:dyDescent="0.3">
      <c r="A1" s="52"/>
      <c r="B1" s="48" t="s">
        <v>45</v>
      </c>
      <c r="C1" s="18" t="s">
        <v>12</v>
      </c>
      <c r="D1" s="18" t="s">
        <v>13</v>
      </c>
      <c r="E1" s="18" t="s">
        <v>14</v>
      </c>
      <c r="F1" s="18" t="s">
        <v>15</v>
      </c>
      <c r="G1" s="18" t="s">
        <v>48</v>
      </c>
      <c r="H1" s="18" t="s">
        <v>3</v>
      </c>
      <c r="I1" s="18" t="s">
        <v>223</v>
      </c>
      <c r="J1" s="19" t="s">
        <v>49</v>
      </c>
      <c r="K1" s="19" t="s">
        <v>53</v>
      </c>
      <c r="L1" s="19" t="s">
        <v>50</v>
      </c>
      <c r="M1" s="19" t="s">
        <v>16</v>
      </c>
      <c r="N1" s="19" t="s">
        <v>17</v>
      </c>
      <c r="O1" s="18" t="s">
        <v>4</v>
      </c>
      <c r="P1" s="18" t="s">
        <v>11</v>
      </c>
      <c r="Q1" s="19"/>
    </row>
    <row r="2" spans="1:17" x14ac:dyDescent="0.3">
      <c r="A2" s="51"/>
      <c r="B2" s="147" t="s">
        <v>39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8"/>
      <c r="Q2" s="51"/>
    </row>
    <row r="3" spans="1:17" x14ac:dyDescent="0.3">
      <c r="A3" s="52" t="s">
        <v>76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8"/>
      <c r="Q3" s="51"/>
    </row>
    <row r="4" spans="1:17" x14ac:dyDescent="0.3">
      <c r="A4" s="36" t="s">
        <v>44</v>
      </c>
      <c r="B4" s="55" t="s">
        <v>46</v>
      </c>
      <c r="C4" s="56"/>
      <c r="D4" s="56"/>
      <c r="E4" s="57"/>
      <c r="F4" s="57"/>
      <c r="G4" s="57"/>
      <c r="H4" s="58">
        <v>39.520000000000003</v>
      </c>
      <c r="I4" s="57"/>
      <c r="J4" s="57"/>
      <c r="K4" s="57"/>
      <c r="L4" s="57"/>
      <c r="M4" s="57"/>
      <c r="N4" s="57"/>
      <c r="O4" s="58">
        <v>7.9</v>
      </c>
      <c r="P4" s="59">
        <f>SUM(C4:O4)</f>
        <v>47.42</v>
      </c>
      <c r="Q4" s="51"/>
    </row>
    <row r="5" spans="1:17" ht="15.6" x14ac:dyDescent="0.3">
      <c r="A5" s="36" t="s">
        <v>44</v>
      </c>
      <c r="B5" s="60" t="s">
        <v>47</v>
      </c>
      <c r="C5" s="27"/>
      <c r="D5" s="27"/>
      <c r="E5" s="61"/>
      <c r="F5" s="62">
        <v>108.39</v>
      </c>
      <c r="G5" s="62"/>
      <c r="H5" s="63"/>
      <c r="I5" s="61"/>
      <c r="J5" s="61"/>
      <c r="K5" s="61"/>
      <c r="L5" s="61"/>
      <c r="M5" s="61"/>
      <c r="N5" s="61"/>
      <c r="O5" s="61"/>
      <c r="P5" s="59">
        <f t="shared" ref="P5:P70" si="0">SUM(C5:O5)</f>
        <v>108.39</v>
      </c>
      <c r="Q5" s="51"/>
    </row>
    <row r="6" spans="1:17" x14ac:dyDescent="0.3">
      <c r="A6" s="36" t="s">
        <v>44</v>
      </c>
      <c r="B6" s="54" t="s">
        <v>51</v>
      </c>
      <c r="C6" s="27"/>
      <c r="D6" s="27"/>
      <c r="E6" s="61"/>
      <c r="F6" s="61"/>
      <c r="G6" s="61"/>
      <c r="H6" s="64"/>
      <c r="I6" s="61"/>
      <c r="J6" s="61"/>
      <c r="K6" s="61"/>
      <c r="L6" s="61"/>
      <c r="M6" s="62">
        <v>130</v>
      </c>
      <c r="N6" s="61"/>
      <c r="O6" s="61"/>
      <c r="P6" s="59">
        <f t="shared" si="0"/>
        <v>130</v>
      </c>
      <c r="Q6" s="51"/>
    </row>
    <row r="7" spans="1:17" x14ac:dyDescent="0.3">
      <c r="A7" s="36" t="s">
        <v>44</v>
      </c>
      <c r="B7" s="54" t="s">
        <v>52</v>
      </c>
      <c r="C7" s="27"/>
      <c r="D7" s="27"/>
      <c r="E7" s="65"/>
      <c r="F7" s="65"/>
      <c r="G7" s="65"/>
      <c r="H7" s="66"/>
      <c r="I7" s="65"/>
      <c r="J7" s="65"/>
      <c r="K7" s="68">
        <v>450</v>
      </c>
      <c r="L7" s="65"/>
      <c r="M7" s="65"/>
      <c r="N7" s="65"/>
      <c r="O7" s="61"/>
      <c r="P7" s="59">
        <f t="shared" si="0"/>
        <v>450</v>
      </c>
      <c r="Q7" s="51"/>
    </row>
    <row r="8" spans="1:17" x14ac:dyDescent="0.3">
      <c r="A8" s="36" t="s">
        <v>44</v>
      </c>
      <c r="B8" s="54" t="s">
        <v>54</v>
      </c>
      <c r="C8" s="27"/>
      <c r="D8" s="27"/>
      <c r="E8" s="28"/>
      <c r="F8" s="28"/>
      <c r="G8" s="28"/>
      <c r="H8" s="30"/>
      <c r="I8" s="67"/>
      <c r="J8" s="28"/>
      <c r="K8" s="31">
        <v>86.5</v>
      </c>
      <c r="L8" s="28"/>
      <c r="M8" s="28"/>
      <c r="N8" s="28"/>
      <c r="O8" s="68">
        <v>17.3</v>
      </c>
      <c r="P8" s="59">
        <f t="shared" si="0"/>
        <v>103.8</v>
      </c>
      <c r="Q8" s="51"/>
    </row>
    <row r="9" spans="1:17" x14ac:dyDescent="0.3">
      <c r="A9" s="36" t="s">
        <v>44</v>
      </c>
      <c r="B9" s="53" t="s">
        <v>55</v>
      </c>
      <c r="C9" s="26">
        <v>88</v>
      </c>
      <c r="D9" s="27"/>
      <c r="E9" s="28"/>
      <c r="F9" s="28"/>
      <c r="G9" s="28"/>
      <c r="H9" s="30"/>
      <c r="I9" s="67"/>
      <c r="J9" s="28"/>
      <c r="K9" s="28"/>
      <c r="L9" s="28"/>
      <c r="M9" s="28"/>
      <c r="N9" s="28"/>
      <c r="O9" s="65"/>
      <c r="P9" s="59">
        <f t="shared" si="0"/>
        <v>88</v>
      </c>
      <c r="Q9" s="51"/>
    </row>
    <row r="10" spans="1:17" x14ac:dyDescent="0.3">
      <c r="A10" s="36" t="s">
        <v>44</v>
      </c>
      <c r="B10" s="53" t="s">
        <v>56</v>
      </c>
      <c r="C10" s="27"/>
      <c r="D10" s="26">
        <v>52</v>
      </c>
      <c r="E10" s="28"/>
      <c r="F10" s="28"/>
      <c r="G10" s="28"/>
      <c r="H10" s="30"/>
      <c r="I10" s="28"/>
      <c r="J10" s="28"/>
      <c r="K10" s="28"/>
      <c r="L10" s="28"/>
      <c r="M10" s="28"/>
      <c r="N10" s="28"/>
      <c r="O10" s="28"/>
      <c r="P10" s="59">
        <f t="shared" si="0"/>
        <v>52</v>
      </c>
      <c r="Q10" s="51"/>
    </row>
    <row r="11" spans="1:17" x14ac:dyDescent="0.3">
      <c r="A11" s="36" t="s">
        <v>44</v>
      </c>
      <c r="B11" s="54" t="s">
        <v>57</v>
      </c>
      <c r="C11" s="27"/>
      <c r="D11" s="27"/>
      <c r="E11" s="28"/>
      <c r="F11" s="28"/>
      <c r="G11" s="28"/>
      <c r="H11" s="30"/>
      <c r="I11" s="28"/>
      <c r="J11" s="31">
        <v>120</v>
      </c>
      <c r="K11" s="28"/>
      <c r="L11" s="28"/>
      <c r="M11" s="28"/>
      <c r="N11" s="28"/>
      <c r="O11" s="28"/>
      <c r="P11" s="59">
        <f t="shared" si="0"/>
        <v>120</v>
      </c>
      <c r="Q11" s="51"/>
    </row>
    <row r="12" spans="1:17" x14ac:dyDescent="0.3">
      <c r="A12" s="36" t="s">
        <v>44</v>
      </c>
      <c r="B12" s="53" t="s">
        <v>58</v>
      </c>
      <c r="C12" s="26">
        <v>378.02</v>
      </c>
      <c r="D12" s="27"/>
      <c r="E12" s="28"/>
      <c r="F12" s="28"/>
      <c r="G12" s="28"/>
      <c r="H12" s="30"/>
      <c r="I12" s="28"/>
      <c r="J12" s="28"/>
      <c r="K12" s="28"/>
      <c r="L12" s="28"/>
      <c r="M12" s="28"/>
      <c r="N12" s="28"/>
      <c r="O12" s="28"/>
      <c r="P12" s="59">
        <f t="shared" si="0"/>
        <v>378.02</v>
      </c>
      <c r="Q12" s="51"/>
    </row>
    <row r="13" spans="1:17" x14ac:dyDescent="0.3">
      <c r="A13" s="36" t="s">
        <v>44</v>
      </c>
      <c r="B13" s="54" t="s">
        <v>59</v>
      </c>
      <c r="C13" s="27"/>
      <c r="D13" s="26">
        <v>15</v>
      </c>
      <c r="E13" s="28"/>
      <c r="F13" s="28"/>
      <c r="G13" s="28"/>
      <c r="H13" s="69"/>
      <c r="I13" s="28"/>
      <c r="J13" s="28"/>
      <c r="K13" s="28"/>
      <c r="L13" s="28"/>
      <c r="M13" s="28"/>
      <c r="N13" s="28"/>
      <c r="O13" s="28"/>
      <c r="P13" s="59">
        <f t="shared" si="0"/>
        <v>15</v>
      </c>
      <c r="Q13" s="51"/>
    </row>
    <row r="14" spans="1:17" x14ac:dyDescent="0.3">
      <c r="A14" s="36" t="s">
        <v>44</v>
      </c>
      <c r="B14" s="54" t="s">
        <v>60</v>
      </c>
      <c r="C14" s="27"/>
      <c r="D14" s="27"/>
      <c r="E14" s="28"/>
      <c r="F14" s="28"/>
      <c r="G14" s="28"/>
      <c r="H14" s="71">
        <v>53</v>
      </c>
      <c r="I14" s="28"/>
      <c r="J14" s="28"/>
      <c r="K14" s="28"/>
      <c r="L14" s="28"/>
      <c r="M14" s="28"/>
      <c r="N14" s="28"/>
      <c r="O14" s="28"/>
      <c r="P14" s="59">
        <f t="shared" si="0"/>
        <v>53</v>
      </c>
      <c r="Q14" s="51"/>
    </row>
    <row r="15" spans="1:17" ht="15.6" x14ac:dyDescent="0.3">
      <c r="A15" s="36" t="s">
        <v>65</v>
      </c>
      <c r="B15" s="53" t="s">
        <v>66</v>
      </c>
      <c r="C15" s="27"/>
      <c r="D15" s="26">
        <v>4.25</v>
      </c>
      <c r="E15" s="28" t="s">
        <v>234</v>
      </c>
      <c r="F15" s="28"/>
      <c r="G15" s="28"/>
      <c r="H15" s="70"/>
      <c r="I15" s="28"/>
      <c r="J15" s="28"/>
      <c r="K15" s="28"/>
      <c r="L15" s="28"/>
      <c r="M15" s="28"/>
      <c r="N15" s="28"/>
      <c r="O15" s="28"/>
      <c r="P15" s="59">
        <f t="shared" si="0"/>
        <v>4.25</v>
      </c>
      <c r="Q15" s="51"/>
    </row>
    <row r="16" spans="1:17" x14ac:dyDescent="0.3">
      <c r="A16" s="36" t="s">
        <v>67</v>
      </c>
      <c r="B16" s="53" t="s">
        <v>68</v>
      </c>
      <c r="C16" s="27"/>
      <c r="D16" s="26">
        <v>31.66</v>
      </c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59">
        <f t="shared" si="0"/>
        <v>31.66</v>
      </c>
      <c r="Q16" s="74"/>
    </row>
    <row r="17" spans="1:17" x14ac:dyDescent="0.3">
      <c r="A17" s="36"/>
      <c r="B17" s="49"/>
      <c r="C17" s="20"/>
      <c r="D17" s="20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59">
        <f t="shared" si="0"/>
        <v>0</v>
      </c>
      <c r="Q17" s="51"/>
    </row>
    <row r="18" spans="1:17" x14ac:dyDescent="0.3">
      <c r="A18" s="37" t="s">
        <v>69</v>
      </c>
      <c r="B18" s="53"/>
      <c r="C18" s="20"/>
      <c r="D18" s="20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59">
        <f t="shared" si="0"/>
        <v>0</v>
      </c>
      <c r="Q18" s="51"/>
    </row>
    <row r="19" spans="1:17" x14ac:dyDescent="0.3">
      <c r="A19" s="36" t="s">
        <v>73</v>
      </c>
      <c r="B19" s="75" t="s">
        <v>77</v>
      </c>
      <c r="C19" s="27"/>
      <c r="D19" s="27"/>
      <c r="E19" s="28"/>
      <c r="F19" s="28"/>
      <c r="G19" s="28"/>
      <c r="H19" s="28">
        <v>36.26</v>
      </c>
      <c r="I19" s="28"/>
      <c r="J19" s="28"/>
      <c r="K19" s="28"/>
      <c r="L19" s="28"/>
      <c r="M19" s="28"/>
      <c r="N19" s="28"/>
      <c r="O19" s="65">
        <v>7.25</v>
      </c>
      <c r="P19" s="59">
        <f t="shared" si="0"/>
        <v>43.51</v>
      </c>
      <c r="Q19" s="51"/>
    </row>
    <row r="20" spans="1:17" x14ac:dyDescent="0.3">
      <c r="A20" s="36" t="s">
        <v>73</v>
      </c>
      <c r="B20" s="75" t="s">
        <v>55</v>
      </c>
      <c r="C20" s="27">
        <v>88</v>
      </c>
      <c r="D20" s="27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59">
        <f t="shared" si="0"/>
        <v>88</v>
      </c>
      <c r="Q20" s="51"/>
    </row>
    <row r="21" spans="1:17" x14ac:dyDescent="0.3">
      <c r="A21" s="36" t="s">
        <v>73</v>
      </c>
      <c r="B21" s="76" t="s">
        <v>78</v>
      </c>
      <c r="C21" s="27"/>
      <c r="D21" s="27"/>
      <c r="E21" s="28"/>
      <c r="F21" s="28"/>
      <c r="G21" s="28"/>
      <c r="H21" s="28"/>
      <c r="I21" s="31">
        <v>42.5</v>
      </c>
      <c r="J21" s="28"/>
      <c r="K21" s="28"/>
      <c r="L21" s="28"/>
      <c r="M21" s="28"/>
      <c r="N21" s="28"/>
      <c r="O21" s="28"/>
      <c r="P21" s="59">
        <f t="shared" si="0"/>
        <v>42.5</v>
      </c>
      <c r="Q21" s="51"/>
    </row>
    <row r="22" spans="1:17" x14ac:dyDescent="0.3">
      <c r="A22" s="36" t="s">
        <v>73</v>
      </c>
      <c r="B22" s="75" t="s">
        <v>79</v>
      </c>
      <c r="C22" s="27">
        <v>378.02</v>
      </c>
      <c r="D22" s="27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65"/>
      <c r="P22" s="59">
        <f t="shared" si="0"/>
        <v>378.02</v>
      </c>
      <c r="Q22" s="51"/>
    </row>
    <row r="23" spans="1:17" x14ac:dyDescent="0.3">
      <c r="A23" s="36" t="s">
        <v>73</v>
      </c>
      <c r="B23" s="76" t="s">
        <v>80</v>
      </c>
      <c r="C23" s="27"/>
      <c r="D23" s="27"/>
      <c r="E23" s="28"/>
      <c r="F23" s="28"/>
      <c r="G23" s="28"/>
      <c r="H23" s="28">
        <v>53</v>
      </c>
      <c r="I23" s="28"/>
      <c r="J23" s="28"/>
      <c r="K23" s="28"/>
      <c r="L23" s="28"/>
      <c r="M23" s="28"/>
      <c r="N23" s="28"/>
      <c r="O23" s="65"/>
      <c r="P23" s="59">
        <f t="shared" si="0"/>
        <v>53</v>
      </c>
      <c r="Q23" s="51"/>
    </row>
    <row r="24" spans="1:17" x14ac:dyDescent="0.3">
      <c r="A24" s="36" t="s">
        <v>81</v>
      </c>
      <c r="B24" s="77" t="s">
        <v>82</v>
      </c>
      <c r="C24" s="27"/>
      <c r="D24" s="27">
        <v>15</v>
      </c>
      <c r="E24" s="28"/>
      <c r="F24" s="28"/>
      <c r="G24" s="65"/>
      <c r="H24" s="28"/>
      <c r="I24" s="28"/>
      <c r="J24" s="28"/>
      <c r="K24" s="28"/>
      <c r="L24" s="65"/>
      <c r="M24" s="65"/>
      <c r="N24" s="65"/>
      <c r="O24" s="28"/>
      <c r="P24" s="59">
        <f t="shared" si="0"/>
        <v>15</v>
      </c>
      <c r="Q24" s="51"/>
    </row>
    <row r="25" spans="1:17" x14ac:dyDescent="0.3">
      <c r="A25" s="36" t="s">
        <v>83</v>
      </c>
      <c r="B25" s="75" t="s">
        <v>102</v>
      </c>
      <c r="C25" s="27"/>
      <c r="D25" s="27">
        <v>4.25</v>
      </c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59">
        <f t="shared" si="0"/>
        <v>4.25</v>
      </c>
      <c r="Q25" s="74"/>
    </row>
    <row r="26" spans="1:17" x14ac:dyDescent="0.3">
      <c r="A26" s="36" t="s">
        <v>84</v>
      </c>
      <c r="B26" s="75" t="s">
        <v>85</v>
      </c>
      <c r="C26" s="20"/>
      <c r="D26" s="27">
        <v>31.66</v>
      </c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59">
        <f t="shared" si="0"/>
        <v>31.66</v>
      </c>
      <c r="Q26" s="74"/>
    </row>
    <row r="27" spans="1:17" x14ac:dyDescent="0.3">
      <c r="A27" s="36"/>
      <c r="B27" s="75"/>
      <c r="C27" s="20"/>
      <c r="D27" s="27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59"/>
      <c r="Q27" s="74"/>
    </row>
    <row r="28" spans="1:17" x14ac:dyDescent="0.3">
      <c r="A28" s="37" t="s">
        <v>99</v>
      </c>
      <c r="B28" s="75"/>
      <c r="C28" s="20"/>
      <c r="D28" s="27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59"/>
      <c r="Q28" s="74"/>
    </row>
    <row r="29" spans="1:17" x14ac:dyDescent="0.3">
      <c r="A29" s="36" t="s">
        <v>86</v>
      </c>
      <c r="B29" s="75" t="s">
        <v>87</v>
      </c>
      <c r="C29" s="27"/>
      <c r="D29" s="27">
        <v>1630.66</v>
      </c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>
        <v>326.13</v>
      </c>
      <c r="P29" s="59">
        <f t="shared" si="0"/>
        <v>1956.79</v>
      </c>
      <c r="Q29" s="51"/>
    </row>
    <row r="30" spans="1:17" ht="18" x14ac:dyDescent="0.3">
      <c r="A30" s="36" t="s">
        <v>88</v>
      </c>
      <c r="B30" s="78" t="s">
        <v>89</v>
      </c>
      <c r="C30" s="27">
        <v>378.02</v>
      </c>
      <c r="D30" s="27"/>
      <c r="E30" s="61"/>
      <c r="F30" s="61"/>
      <c r="G30" s="61"/>
      <c r="H30" s="79"/>
      <c r="I30" s="61"/>
      <c r="J30" s="61"/>
      <c r="K30" s="61"/>
      <c r="L30" s="61"/>
      <c r="M30" s="61"/>
      <c r="N30" s="61"/>
      <c r="O30" s="61"/>
      <c r="P30" s="59">
        <f t="shared" si="0"/>
        <v>378.02</v>
      </c>
      <c r="Q30" s="51"/>
    </row>
    <row r="31" spans="1:17" x14ac:dyDescent="0.3">
      <c r="A31" s="36" t="s">
        <v>86</v>
      </c>
      <c r="B31" s="75" t="s">
        <v>90</v>
      </c>
      <c r="C31" s="27"/>
      <c r="D31" s="27"/>
      <c r="E31" s="61">
        <v>903.98</v>
      </c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59">
        <f t="shared" si="0"/>
        <v>903.98</v>
      </c>
      <c r="Q31" s="51"/>
    </row>
    <row r="32" spans="1:17" x14ac:dyDescent="0.3">
      <c r="A32" s="36" t="s">
        <v>88</v>
      </c>
      <c r="B32" s="78" t="s">
        <v>91</v>
      </c>
      <c r="C32" s="20"/>
      <c r="D32" s="20"/>
      <c r="E32" s="22"/>
      <c r="F32" s="22"/>
      <c r="G32" s="22"/>
      <c r="H32" s="22"/>
      <c r="I32" s="22"/>
      <c r="J32" s="22"/>
      <c r="K32" s="65">
        <v>200</v>
      </c>
      <c r="L32" s="22"/>
      <c r="M32" s="22"/>
      <c r="N32" s="22"/>
      <c r="O32" s="21"/>
      <c r="P32" s="59">
        <f t="shared" si="0"/>
        <v>200</v>
      </c>
      <c r="Q32" s="51"/>
    </row>
    <row r="33" spans="1:17" x14ac:dyDescent="0.3">
      <c r="A33" s="36" t="s">
        <v>88</v>
      </c>
      <c r="B33" s="76" t="s">
        <v>92</v>
      </c>
      <c r="C33" s="20"/>
      <c r="D33" s="20"/>
      <c r="E33" s="23"/>
      <c r="F33" s="23"/>
      <c r="G33" s="23"/>
      <c r="H33" s="23"/>
      <c r="I33" s="24"/>
      <c r="J33" s="23"/>
      <c r="K33" s="23"/>
      <c r="L33" s="23"/>
      <c r="M33" s="23"/>
      <c r="N33" s="28">
        <v>250</v>
      </c>
      <c r="O33" s="22"/>
      <c r="P33" s="59">
        <f t="shared" si="0"/>
        <v>250</v>
      </c>
      <c r="Q33" s="51"/>
    </row>
    <row r="34" spans="1:17" x14ac:dyDescent="0.3">
      <c r="A34" s="36" t="s">
        <v>88</v>
      </c>
      <c r="B34" s="78" t="s">
        <v>77</v>
      </c>
      <c r="C34" s="20"/>
      <c r="D34" s="20"/>
      <c r="E34" s="23"/>
      <c r="F34" s="23"/>
      <c r="G34" s="23"/>
      <c r="H34" s="28">
        <v>45.39</v>
      </c>
      <c r="I34" s="28"/>
      <c r="J34" s="28"/>
      <c r="K34" s="28"/>
      <c r="L34" s="28"/>
      <c r="M34" s="28"/>
      <c r="N34" s="28"/>
      <c r="O34" s="28">
        <v>9.08</v>
      </c>
      <c r="P34" s="59">
        <f t="shared" si="0"/>
        <v>54.47</v>
      </c>
      <c r="Q34" s="51"/>
    </row>
    <row r="35" spans="1:17" x14ac:dyDescent="0.3">
      <c r="A35" s="36" t="s">
        <v>88</v>
      </c>
      <c r="B35" s="80" t="s">
        <v>93</v>
      </c>
      <c r="C35" s="27"/>
      <c r="D35" s="27">
        <v>15</v>
      </c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59">
        <f t="shared" si="0"/>
        <v>15</v>
      </c>
      <c r="Q35" s="51"/>
    </row>
    <row r="36" spans="1:17" x14ac:dyDescent="0.3">
      <c r="A36" s="36" t="s">
        <v>88</v>
      </c>
      <c r="B36" s="80" t="s">
        <v>94</v>
      </c>
      <c r="C36" s="27"/>
      <c r="D36" s="20"/>
      <c r="E36" s="23"/>
      <c r="F36" s="23"/>
      <c r="G36" s="23"/>
      <c r="H36" s="23"/>
      <c r="I36" s="23"/>
      <c r="J36" s="23"/>
      <c r="K36" s="28">
        <v>96</v>
      </c>
      <c r="L36" s="23"/>
      <c r="M36" s="23"/>
      <c r="N36" s="23"/>
      <c r="O36" s="23">
        <v>19.2</v>
      </c>
      <c r="P36" s="59">
        <f t="shared" si="0"/>
        <v>115.2</v>
      </c>
      <c r="Q36" s="51"/>
    </row>
    <row r="37" spans="1:17" x14ac:dyDescent="0.3">
      <c r="A37" s="36" t="s">
        <v>88</v>
      </c>
      <c r="B37" s="81" t="s">
        <v>95</v>
      </c>
      <c r="C37" s="26"/>
      <c r="D37" s="20"/>
      <c r="E37" s="23"/>
      <c r="F37" s="23"/>
      <c r="G37" s="23"/>
      <c r="H37">
        <v>53</v>
      </c>
      <c r="I37" s="23"/>
      <c r="J37" s="23"/>
      <c r="K37" s="23"/>
      <c r="L37" s="23"/>
      <c r="M37" s="23"/>
      <c r="N37" s="23"/>
      <c r="O37" s="23"/>
      <c r="P37" s="59">
        <f t="shared" si="0"/>
        <v>53</v>
      </c>
      <c r="Q37" s="51"/>
    </row>
    <row r="38" spans="1:17" x14ac:dyDescent="0.3">
      <c r="A38" s="36" t="s">
        <v>88</v>
      </c>
      <c r="B38" s="75" t="s">
        <v>96</v>
      </c>
      <c r="C38" s="26"/>
      <c r="D38" s="27"/>
      <c r="E38" s="28"/>
      <c r="F38" s="28"/>
      <c r="G38" s="28"/>
      <c r="H38" s="23"/>
      <c r="I38" s="28"/>
      <c r="J38" s="28">
        <v>428.67</v>
      </c>
      <c r="K38" s="28"/>
      <c r="L38" s="28"/>
      <c r="M38" s="28"/>
      <c r="N38" s="28"/>
      <c r="O38" s="28"/>
      <c r="P38" s="59">
        <f t="shared" si="0"/>
        <v>428.67</v>
      </c>
      <c r="Q38" s="74"/>
    </row>
    <row r="39" spans="1:17" ht="15.6" x14ac:dyDescent="0.3">
      <c r="A39" s="36" t="s">
        <v>97</v>
      </c>
      <c r="B39" s="75" t="s">
        <v>98</v>
      </c>
      <c r="C39" s="27"/>
      <c r="D39" s="27">
        <v>6</v>
      </c>
      <c r="E39" s="28"/>
      <c r="F39" s="28"/>
      <c r="G39" s="28"/>
      <c r="H39" s="29"/>
      <c r="I39" s="28"/>
      <c r="J39" s="28"/>
      <c r="K39" s="28"/>
      <c r="L39" s="28"/>
      <c r="M39" s="28"/>
      <c r="N39" s="28"/>
      <c r="O39" s="28"/>
      <c r="P39" s="59">
        <v>6</v>
      </c>
      <c r="Q39" s="74"/>
    </row>
    <row r="40" spans="1:17" ht="27.6" x14ac:dyDescent="0.3">
      <c r="A40" s="36" t="s">
        <v>103</v>
      </c>
      <c r="B40" s="76" t="s">
        <v>108</v>
      </c>
      <c r="C40" s="27"/>
      <c r="D40" s="27">
        <v>4.25</v>
      </c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59">
        <f t="shared" si="0"/>
        <v>4.25</v>
      </c>
      <c r="Q40" s="74"/>
    </row>
    <row r="41" spans="1:17" x14ac:dyDescent="0.3">
      <c r="A41" s="36"/>
      <c r="B41" s="76"/>
      <c r="C41" s="27"/>
      <c r="D41" s="27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59">
        <f t="shared" si="0"/>
        <v>0</v>
      </c>
      <c r="Q41" s="51"/>
    </row>
    <row r="42" spans="1:17" ht="15.6" x14ac:dyDescent="0.3">
      <c r="A42" s="37" t="s">
        <v>105</v>
      </c>
      <c r="B42" s="76"/>
      <c r="C42" s="26"/>
      <c r="D42" s="27"/>
      <c r="E42" s="28"/>
      <c r="F42" s="28"/>
      <c r="G42" s="28"/>
      <c r="H42" s="25"/>
      <c r="I42" s="28"/>
      <c r="J42" s="28"/>
      <c r="K42" s="28"/>
      <c r="L42" s="28"/>
      <c r="M42" s="28"/>
      <c r="N42" s="28"/>
      <c r="O42" s="28"/>
      <c r="P42" s="59">
        <f t="shared" si="0"/>
        <v>0</v>
      </c>
      <c r="Q42" s="51"/>
    </row>
    <row r="43" spans="1:17" x14ac:dyDescent="0.3">
      <c r="A43" s="36" t="s">
        <v>106</v>
      </c>
      <c r="B43" s="76" t="s">
        <v>107</v>
      </c>
      <c r="C43" s="26"/>
      <c r="D43" s="26"/>
      <c r="E43" s="28"/>
      <c r="F43" s="28"/>
      <c r="G43" s="28"/>
      <c r="H43">
        <v>53</v>
      </c>
      <c r="I43" s="28"/>
      <c r="J43" s="28"/>
      <c r="K43" s="28"/>
      <c r="L43" s="28"/>
      <c r="M43" s="28"/>
      <c r="N43" s="28"/>
      <c r="O43" s="28"/>
      <c r="P43" s="59">
        <f t="shared" si="0"/>
        <v>53</v>
      </c>
      <c r="Q43" s="51"/>
    </row>
    <row r="44" spans="1:17" x14ac:dyDescent="0.3">
      <c r="A44" s="36" t="s">
        <v>106</v>
      </c>
      <c r="B44" s="76" t="s">
        <v>109</v>
      </c>
      <c r="C44" s="26"/>
      <c r="D44" s="26"/>
      <c r="E44" s="28"/>
      <c r="F44" s="28"/>
      <c r="G44" s="28"/>
      <c r="H44" s="83">
        <v>95.49</v>
      </c>
      <c r="I44" s="28"/>
      <c r="J44" s="28"/>
      <c r="K44" s="28"/>
      <c r="L44" s="28"/>
      <c r="M44" s="28"/>
      <c r="N44" s="28"/>
      <c r="O44" s="28">
        <v>19.100000000000001</v>
      </c>
      <c r="P44" s="59">
        <f t="shared" si="0"/>
        <v>114.59</v>
      </c>
      <c r="Q44" s="51"/>
    </row>
    <row r="45" spans="1:17" x14ac:dyDescent="0.3">
      <c r="A45" s="36" t="s">
        <v>106</v>
      </c>
      <c r="B45" s="76" t="s">
        <v>110</v>
      </c>
      <c r="C45" s="26"/>
      <c r="D45" s="27">
        <v>15</v>
      </c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59">
        <f t="shared" si="0"/>
        <v>15</v>
      </c>
      <c r="Q45" s="51"/>
    </row>
    <row r="46" spans="1:17" x14ac:dyDescent="0.3">
      <c r="A46" s="36" t="s">
        <v>106</v>
      </c>
      <c r="B46" s="76" t="s">
        <v>89</v>
      </c>
      <c r="C46" s="26">
        <v>378.02</v>
      </c>
      <c r="D46" s="26"/>
      <c r="E46" s="28"/>
      <c r="F46" s="28"/>
      <c r="G46" s="28"/>
      <c r="H46" s="31"/>
      <c r="I46" s="28"/>
      <c r="J46" s="28"/>
      <c r="K46" s="28"/>
      <c r="L46" s="28"/>
      <c r="M46" s="28"/>
      <c r="N46" s="28"/>
      <c r="O46" s="28"/>
      <c r="P46" s="59">
        <f t="shared" si="0"/>
        <v>378.02</v>
      </c>
      <c r="Q46" s="51"/>
    </row>
    <row r="47" spans="1:17" x14ac:dyDescent="0.3">
      <c r="A47" s="36" t="s">
        <v>106</v>
      </c>
      <c r="B47" s="76" t="s">
        <v>111</v>
      </c>
      <c r="C47" s="27"/>
      <c r="D47" s="27"/>
      <c r="E47" s="28"/>
      <c r="F47" s="28"/>
      <c r="G47" s="28"/>
      <c r="H47" s="28"/>
      <c r="I47" s="28"/>
      <c r="J47" s="28"/>
      <c r="K47" s="28">
        <v>140</v>
      </c>
      <c r="L47" s="28"/>
      <c r="M47" s="28"/>
      <c r="N47" s="28"/>
      <c r="O47" s="28"/>
      <c r="P47" s="59">
        <f t="shared" si="0"/>
        <v>140</v>
      </c>
      <c r="Q47" s="51"/>
    </row>
    <row r="48" spans="1:17" x14ac:dyDescent="0.3">
      <c r="A48" s="36" t="s">
        <v>106</v>
      </c>
      <c r="B48" s="76" t="s">
        <v>112</v>
      </c>
      <c r="C48" s="26">
        <v>182.9</v>
      </c>
      <c r="D48" s="27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59">
        <f t="shared" si="0"/>
        <v>182.9</v>
      </c>
      <c r="Q48" s="51"/>
    </row>
    <row r="49" spans="1:17" x14ac:dyDescent="0.3">
      <c r="A49" s="36" t="s">
        <v>106</v>
      </c>
      <c r="B49" s="76" t="s">
        <v>113</v>
      </c>
      <c r="C49" s="26"/>
      <c r="D49" s="27"/>
      <c r="E49" s="28"/>
      <c r="F49" s="28"/>
      <c r="G49" s="28"/>
      <c r="H49" s="28">
        <v>42.83</v>
      </c>
      <c r="I49" s="28"/>
      <c r="J49" s="28"/>
      <c r="K49" s="28"/>
      <c r="L49" s="28"/>
      <c r="M49" s="28"/>
      <c r="N49" s="28"/>
      <c r="O49" s="28">
        <v>8.57</v>
      </c>
      <c r="P49" s="59">
        <f t="shared" si="0"/>
        <v>51.4</v>
      </c>
      <c r="Q49" s="51"/>
    </row>
    <row r="50" spans="1:17" x14ac:dyDescent="0.3">
      <c r="A50" s="36" t="s">
        <v>106</v>
      </c>
      <c r="B50" s="76" t="s">
        <v>114</v>
      </c>
      <c r="C50" s="27"/>
      <c r="D50" s="27">
        <v>109.5</v>
      </c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59">
        <f t="shared" si="0"/>
        <v>109.5</v>
      </c>
      <c r="Q50" s="51"/>
    </row>
    <row r="51" spans="1:17" x14ac:dyDescent="0.3">
      <c r="A51" s="36"/>
      <c r="B51" s="76"/>
      <c r="C51" s="27"/>
      <c r="D51" s="27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59"/>
      <c r="Q51" s="51"/>
    </row>
    <row r="52" spans="1:17" x14ac:dyDescent="0.3">
      <c r="A52" s="36" t="s">
        <v>115</v>
      </c>
      <c r="B52" s="76" t="s">
        <v>116</v>
      </c>
      <c r="C52" s="27"/>
      <c r="D52" s="27">
        <v>6</v>
      </c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59">
        <f t="shared" si="0"/>
        <v>6</v>
      </c>
      <c r="Q52" s="74"/>
    </row>
    <row r="53" spans="1:17" x14ac:dyDescent="0.3">
      <c r="A53" s="36"/>
      <c r="B53" s="76"/>
      <c r="C53" s="27"/>
      <c r="D53" s="27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59">
        <f t="shared" si="0"/>
        <v>0</v>
      </c>
      <c r="Q53" s="51"/>
    </row>
    <row r="54" spans="1:17" x14ac:dyDescent="0.3">
      <c r="A54" s="37" t="s">
        <v>117</v>
      </c>
      <c r="B54" s="76"/>
      <c r="C54" s="27"/>
      <c r="D54" s="27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59">
        <f t="shared" si="0"/>
        <v>0</v>
      </c>
      <c r="Q54" s="51"/>
    </row>
    <row r="55" spans="1:17" x14ac:dyDescent="0.3">
      <c r="A55" s="36" t="s">
        <v>129</v>
      </c>
      <c r="B55" s="76" t="s">
        <v>133</v>
      </c>
      <c r="C55" s="27"/>
      <c r="D55" s="27"/>
      <c r="E55" s="28"/>
      <c r="F55" s="28"/>
      <c r="G55" s="28"/>
      <c r="H55" s="31">
        <v>106</v>
      </c>
      <c r="I55" s="28"/>
      <c r="J55" s="28"/>
      <c r="K55" s="28"/>
      <c r="L55" s="28"/>
      <c r="M55" s="28"/>
      <c r="N55" s="28"/>
      <c r="O55" s="28"/>
      <c r="P55" s="59">
        <f t="shared" si="0"/>
        <v>106</v>
      </c>
      <c r="Q55" s="51"/>
    </row>
    <row r="56" spans="1:17" x14ac:dyDescent="0.3">
      <c r="A56" s="36" t="s">
        <v>129</v>
      </c>
      <c r="B56" s="75" t="s">
        <v>134</v>
      </c>
      <c r="C56" s="26"/>
      <c r="D56" s="27"/>
      <c r="E56" s="28"/>
      <c r="F56" s="28"/>
      <c r="G56" s="28"/>
      <c r="H56" s="28"/>
      <c r="I56" s="28"/>
      <c r="J56" s="28"/>
      <c r="K56" s="31">
        <v>327</v>
      </c>
      <c r="L56" s="28"/>
      <c r="M56" s="28"/>
      <c r="N56" s="28"/>
      <c r="O56" s="28"/>
      <c r="P56" s="59">
        <f t="shared" si="0"/>
        <v>327</v>
      </c>
      <c r="Q56" s="51"/>
    </row>
    <row r="57" spans="1:17" x14ac:dyDescent="0.3">
      <c r="A57" s="36" t="s">
        <v>129</v>
      </c>
      <c r="B57" s="75" t="s">
        <v>135</v>
      </c>
      <c r="C57" s="27"/>
      <c r="D57" s="27"/>
      <c r="E57" s="28"/>
      <c r="F57" s="28"/>
      <c r="G57" s="28"/>
      <c r="H57" s="30"/>
      <c r="I57" s="28">
        <v>35</v>
      </c>
      <c r="J57" s="28"/>
      <c r="K57" s="28"/>
      <c r="L57" s="28"/>
      <c r="M57" s="28"/>
      <c r="N57" s="28"/>
      <c r="O57" s="28">
        <v>7</v>
      </c>
      <c r="P57" s="59">
        <f t="shared" si="0"/>
        <v>42</v>
      </c>
      <c r="Q57" s="51"/>
    </row>
    <row r="58" spans="1:17" x14ac:dyDescent="0.3">
      <c r="A58" s="36" t="s">
        <v>129</v>
      </c>
      <c r="B58" s="75" t="s">
        <v>110</v>
      </c>
      <c r="C58" s="27"/>
      <c r="D58" s="27">
        <v>15</v>
      </c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59">
        <f t="shared" si="0"/>
        <v>15</v>
      </c>
      <c r="Q58" s="51"/>
    </row>
    <row r="59" spans="1:17" ht="15.6" x14ac:dyDescent="0.3">
      <c r="A59" s="36" t="s">
        <v>129</v>
      </c>
      <c r="B59" s="75" t="s">
        <v>89</v>
      </c>
      <c r="C59" s="26">
        <v>378.02</v>
      </c>
      <c r="D59" s="27"/>
      <c r="E59" s="28"/>
      <c r="F59" s="28"/>
      <c r="G59" s="28"/>
      <c r="H59" s="25"/>
      <c r="I59" s="28"/>
      <c r="J59" s="28"/>
      <c r="K59" s="28"/>
      <c r="L59" s="28"/>
      <c r="M59" s="28"/>
      <c r="N59" s="28"/>
      <c r="O59" s="28"/>
      <c r="P59" s="59">
        <f t="shared" si="0"/>
        <v>378.02</v>
      </c>
      <c r="Q59" s="51"/>
    </row>
    <row r="60" spans="1:17" x14ac:dyDescent="0.3">
      <c r="A60" s="36" t="s">
        <v>129</v>
      </c>
      <c r="B60" s="75" t="s">
        <v>136</v>
      </c>
      <c r="C60" s="27">
        <v>88</v>
      </c>
      <c r="D60" s="27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59">
        <f t="shared" si="0"/>
        <v>88</v>
      </c>
      <c r="Q60" s="51"/>
    </row>
    <row r="61" spans="1:17" ht="15.6" x14ac:dyDescent="0.3">
      <c r="A61" s="36" t="s">
        <v>129</v>
      </c>
      <c r="B61" s="75" t="s">
        <v>137</v>
      </c>
      <c r="C61" s="27"/>
      <c r="D61" s="27">
        <v>60</v>
      </c>
      <c r="E61" s="28"/>
      <c r="F61" s="28"/>
      <c r="G61" s="28"/>
      <c r="H61" s="25"/>
      <c r="I61" s="28"/>
      <c r="J61" s="28"/>
      <c r="K61" s="28"/>
      <c r="L61" s="28"/>
      <c r="M61" s="28"/>
      <c r="N61" s="28"/>
      <c r="O61" s="28">
        <v>12</v>
      </c>
      <c r="P61" s="59">
        <f t="shared" si="0"/>
        <v>72</v>
      </c>
      <c r="Q61" s="51"/>
    </row>
    <row r="62" spans="1:17" ht="15.6" x14ac:dyDescent="0.3">
      <c r="A62" s="36" t="s">
        <v>131</v>
      </c>
      <c r="B62" s="75" t="s">
        <v>140</v>
      </c>
      <c r="C62" s="27"/>
      <c r="D62" s="27"/>
      <c r="E62" s="28"/>
      <c r="F62" s="28"/>
      <c r="G62" s="28"/>
      <c r="H62" s="25"/>
      <c r="I62" s="28">
        <v>32</v>
      </c>
      <c r="J62" s="28"/>
      <c r="K62" s="28"/>
      <c r="L62" s="28"/>
      <c r="M62" s="28"/>
      <c r="N62" s="28"/>
      <c r="O62" s="28"/>
      <c r="P62" s="59">
        <f t="shared" si="0"/>
        <v>32</v>
      </c>
      <c r="Q62" s="51"/>
    </row>
    <row r="63" spans="1:17" ht="15.6" x14ac:dyDescent="0.3">
      <c r="A63" s="36" t="s">
        <v>138</v>
      </c>
      <c r="B63" s="75" t="s">
        <v>116</v>
      </c>
      <c r="C63" s="27"/>
      <c r="D63" s="27">
        <v>6</v>
      </c>
      <c r="E63" s="28"/>
      <c r="F63" s="28"/>
      <c r="G63" s="28"/>
      <c r="H63" s="25"/>
      <c r="I63" s="28"/>
      <c r="J63" s="28"/>
      <c r="K63" s="28"/>
      <c r="L63" s="28"/>
      <c r="M63" s="28"/>
      <c r="N63" s="28"/>
      <c r="O63" s="28"/>
      <c r="P63" s="59">
        <f t="shared" si="0"/>
        <v>6</v>
      </c>
      <c r="Q63" s="74"/>
    </row>
    <row r="64" spans="1:17" ht="15.6" x14ac:dyDescent="0.3">
      <c r="A64" s="36"/>
      <c r="B64" s="50"/>
      <c r="C64" s="27"/>
      <c r="D64" s="27"/>
      <c r="E64" s="28"/>
      <c r="F64" s="28"/>
      <c r="G64" s="28"/>
      <c r="H64" s="25"/>
      <c r="I64" s="28"/>
      <c r="J64" s="28"/>
      <c r="K64" s="28"/>
      <c r="L64" s="28"/>
      <c r="M64" s="28"/>
      <c r="N64" s="28"/>
      <c r="O64" s="28"/>
      <c r="P64" s="59">
        <f t="shared" si="0"/>
        <v>0</v>
      </c>
      <c r="Q64" s="51"/>
    </row>
    <row r="65" spans="1:17" x14ac:dyDescent="0.3">
      <c r="A65" s="37" t="s">
        <v>141</v>
      </c>
      <c r="B65" s="75"/>
      <c r="C65" s="27"/>
      <c r="D65" s="27"/>
      <c r="E65" s="28"/>
      <c r="F65" s="28"/>
      <c r="G65" s="28"/>
      <c r="H65" s="30"/>
      <c r="I65" s="28"/>
      <c r="J65" s="28"/>
      <c r="K65" s="28"/>
      <c r="L65" s="28"/>
      <c r="M65" s="28"/>
      <c r="N65" s="28"/>
      <c r="O65" s="28"/>
      <c r="P65" s="59">
        <f t="shared" si="0"/>
        <v>0</v>
      </c>
      <c r="Q65" s="51"/>
    </row>
    <row r="66" spans="1:17" x14ac:dyDescent="0.3">
      <c r="A66" s="36" t="s">
        <v>142</v>
      </c>
      <c r="B66" s="75" t="s">
        <v>79</v>
      </c>
      <c r="C66" s="27">
        <v>450.82</v>
      </c>
      <c r="D66" s="27"/>
      <c r="E66" s="28"/>
      <c r="F66" s="28"/>
      <c r="G66" s="28"/>
      <c r="H66" s="30"/>
      <c r="I66" s="28"/>
      <c r="J66" s="28"/>
      <c r="K66" s="28"/>
      <c r="L66" s="28"/>
      <c r="M66" s="28"/>
      <c r="N66" s="28"/>
      <c r="O66" s="28"/>
      <c r="P66" s="59">
        <f t="shared" si="0"/>
        <v>450.82</v>
      </c>
      <c r="Q66" s="51"/>
    </row>
    <row r="67" spans="1:17" ht="15.6" x14ac:dyDescent="0.3">
      <c r="A67" s="36" t="s">
        <v>143</v>
      </c>
      <c r="B67" s="75" t="s">
        <v>55</v>
      </c>
      <c r="C67" s="26">
        <v>137.1</v>
      </c>
      <c r="D67" s="27"/>
      <c r="E67" s="28"/>
      <c r="F67" s="28"/>
      <c r="G67" s="28"/>
      <c r="H67" s="25"/>
      <c r="I67" s="28"/>
      <c r="J67" s="28"/>
      <c r="K67" s="28"/>
      <c r="L67" s="28"/>
      <c r="M67" s="28"/>
      <c r="N67" s="28"/>
      <c r="O67" s="28"/>
      <c r="P67" s="59">
        <f t="shared" si="0"/>
        <v>137.1</v>
      </c>
      <c r="Q67" s="51"/>
    </row>
    <row r="68" spans="1:17" x14ac:dyDescent="0.3">
      <c r="A68" s="36" t="s">
        <v>142</v>
      </c>
      <c r="B68" s="75" t="s">
        <v>46</v>
      </c>
      <c r="C68" s="27"/>
      <c r="D68" s="27"/>
      <c r="E68" s="28"/>
      <c r="F68" s="28"/>
      <c r="G68" s="28"/>
      <c r="H68" s="31">
        <v>55.48</v>
      </c>
      <c r="I68" s="28"/>
      <c r="J68" s="28"/>
      <c r="K68" s="28"/>
      <c r="L68" s="28"/>
      <c r="M68" s="28"/>
      <c r="N68" s="28"/>
      <c r="O68" s="31">
        <v>11.1</v>
      </c>
      <c r="P68" s="59">
        <f t="shared" si="0"/>
        <v>66.58</v>
      </c>
      <c r="Q68" s="51"/>
    </row>
    <row r="69" spans="1:17" x14ac:dyDescent="0.3">
      <c r="A69" s="36" t="s">
        <v>142</v>
      </c>
      <c r="B69" s="75" t="s">
        <v>144</v>
      </c>
      <c r="C69" s="27"/>
      <c r="D69" s="27"/>
      <c r="E69" s="28"/>
      <c r="F69" s="28"/>
      <c r="G69" s="28"/>
      <c r="H69" s="28"/>
      <c r="I69" s="28"/>
      <c r="J69" s="31">
        <v>380</v>
      </c>
      <c r="K69" s="28"/>
      <c r="L69" s="28"/>
      <c r="M69" s="28"/>
      <c r="N69" s="28"/>
      <c r="O69" s="28"/>
      <c r="P69" s="59">
        <f t="shared" si="0"/>
        <v>380</v>
      </c>
      <c r="Q69" s="51"/>
    </row>
    <row r="70" spans="1:17" x14ac:dyDescent="0.3">
      <c r="A70" s="36" t="s">
        <v>142</v>
      </c>
      <c r="B70" s="75" t="s">
        <v>145</v>
      </c>
      <c r="C70" s="27"/>
      <c r="D70" s="26">
        <v>210</v>
      </c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31">
        <v>42</v>
      </c>
      <c r="P70" s="59">
        <f t="shared" si="0"/>
        <v>252</v>
      </c>
      <c r="Q70" s="51"/>
    </row>
    <row r="71" spans="1:17" x14ac:dyDescent="0.3">
      <c r="A71" s="36" t="s">
        <v>142</v>
      </c>
      <c r="B71" s="75" t="s">
        <v>147</v>
      </c>
      <c r="C71" s="27"/>
      <c r="D71" s="26">
        <v>100.5</v>
      </c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59">
        <f t="shared" ref="P71:P137" si="1">SUM(C71:O71)</f>
        <v>100.5</v>
      </c>
      <c r="Q71" s="51"/>
    </row>
    <row r="72" spans="1:17" ht="15.6" x14ac:dyDescent="0.3">
      <c r="A72" s="36" t="s">
        <v>146</v>
      </c>
      <c r="B72" s="75" t="s">
        <v>148</v>
      </c>
      <c r="C72" s="27"/>
      <c r="D72" s="27">
        <v>6</v>
      </c>
      <c r="E72" s="28"/>
      <c r="F72" s="28"/>
      <c r="G72" s="28"/>
      <c r="H72" s="25"/>
      <c r="I72" s="28"/>
      <c r="J72" s="28"/>
      <c r="K72" s="28"/>
      <c r="L72" s="28"/>
      <c r="M72" s="28"/>
      <c r="N72" s="28"/>
      <c r="O72" s="28"/>
      <c r="P72" s="59">
        <f t="shared" si="1"/>
        <v>6</v>
      </c>
      <c r="Q72" s="74"/>
    </row>
    <row r="73" spans="1:17" ht="15.6" x14ac:dyDescent="0.3">
      <c r="A73" s="36"/>
      <c r="B73" s="32"/>
      <c r="C73" s="27"/>
      <c r="D73" s="27"/>
      <c r="E73" s="28"/>
      <c r="F73" s="28"/>
      <c r="G73" s="28"/>
      <c r="H73" s="25"/>
      <c r="I73" s="28"/>
      <c r="J73" s="28"/>
      <c r="K73" s="28"/>
      <c r="L73" s="28"/>
      <c r="M73" s="28"/>
      <c r="N73" s="28"/>
      <c r="O73" s="28"/>
      <c r="P73" s="59">
        <f t="shared" si="1"/>
        <v>0</v>
      </c>
      <c r="Q73" s="51"/>
    </row>
    <row r="74" spans="1:17" ht="15.6" x14ac:dyDescent="0.3">
      <c r="A74" s="37" t="s">
        <v>154</v>
      </c>
      <c r="B74" s="50"/>
      <c r="C74" s="27"/>
      <c r="D74" s="27"/>
      <c r="E74" s="28"/>
      <c r="F74" s="28"/>
      <c r="G74" s="28"/>
      <c r="H74" s="25"/>
      <c r="I74" s="28"/>
      <c r="J74" s="28"/>
      <c r="K74" s="28"/>
      <c r="L74" s="28"/>
      <c r="M74" s="28"/>
      <c r="N74" s="28"/>
      <c r="O74" s="28"/>
      <c r="P74" s="59">
        <f t="shared" si="1"/>
        <v>0</v>
      </c>
      <c r="Q74" s="51"/>
    </row>
    <row r="75" spans="1:17" x14ac:dyDescent="0.3">
      <c r="A75" s="36" t="s">
        <v>174</v>
      </c>
      <c r="B75" s="90" t="s">
        <v>175</v>
      </c>
      <c r="C75" s="10"/>
      <c r="D75" s="13">
        <v>57.13</v>
      </c>
      <c r="E75" s="10"/>
      <c r="F75" s="10"/>
      <c r="G75" s="10"/>
      <c r="H75" s="33"/>
      <c r="I75" s="28"/>
      <c r="J75" s="28"/>
      <c r="K75" s="28"/>
      <c r="L75" s="28"/>
      <c r="M75" s="28"/>
      <c r="N75" s="28"/>
      <c r="O75" s="28"/>
      <c r="P75" s="59">
        <f t="shared" si="1"/>
        <v>57.13</v>
      </c>
      <c r="Q75" s="51"/>
    </row>
    <row r="76" spans="1:17" x14ac:dyDescent="0.3">
      <c r="A76" s="36" t="s">
        <v>174</v>
      </c>
      <c r="B76" s="75" t="s">
        <v>176</v>
      </c>
      <c r="C76" s="10"/>
      <c r="D76" s="13"/>
      <c r="E76" s="10"/>
      <c r="F76" s="10"/>
      <c r="G76" s="10"/>
      <c r="H76" s="33"/>
      <c r="I76" s="31">
        <v>60</v>
      </c>
      <c r="J76" s="28"/>
      <c r="K76" s="28"/>
      <c r="L76" s="28"/>
      <c r="M76" s="28"/>
      <c r="N76" s="28"/>
      <c r="O76" s="31">
        <v>12</v>
      </c>
      <c r="P76" s="59">
        <f t="shared" si="1"/>
        <v>72</v>
      </c>
      <c r="Q76" s="51"/>
    </row>
    <row r="77" spans="1:17" ht="15.6" x14ac:dyDescent="0.3">
      <c r="A77" s="36" t="s">
        <v>174</v>
      </c>
      <c r="B77" s="75" t="s">
        <v>177</v>
      </c>
      <c r="C77" s="10"/>
      <c r="D77" s="13"/>
      <c r="E77" s="10"/>
      <c r="F77" s="10"/>
      <c r="G77" s="10"/>
      <c r="H77" s="29"/>
      <c r="I77" s="31">
        <v>70</v>
      </c>
      <c r="J77" s="28"/>
      <c r="K77" s="28"/>
      <c r="L77" s="28"/>
      <c r="M77" s="28"/>
      <c r="N77" s="28"/>
      <c r="O77" s="31">
        <v>14</v>
      </c>
      <c r="P77" s="59">
        <f t="shared" si="1"/>
        <v>84</v>
      </c>
      <c r="Q77" s="51"/>
    </row>
    <row r="78" spans="1:17" ht="15.6" x14ac:dyDescent="0.3">
      <c r="A78" s="36" t="s">
        <v>174</v>
      </c>
      <c r="B78" s="75" t="s">
        <v>111</v>
      </c>
      <c r="C78" s="10"/>
      <c r="D78" s="13"/>
      <c r="E78" s="10"/>
      <c r="F78" s="10"/>
      <c r="G78" s="10"/>
      <c r="H78" s="29"/>
      <c r="I78" s="28"/>
      <c r="J78" s="28"/>
      <c r="K78" s="31">
        <v>240</v>
      </c>
      <c r="L78" s="28"/>
      <c r="M78" s="28"/>
      <c r="N78" s="28"/>
      <c r="O78" s="28"/>
      <c r="P78" s="59">
        <f t="shared" si="1"/>
        <v>240</v>
      </c>
      <c r="Q78" s="51"/>
    </row>
    <row r="79" spans="1:17" x14ac:dyDescent="0.3">
      <c r="A79" s="36" t="s">
        <v>174</v>
      </c>
      <c r="B79" s="75" t="s">
        <v>178</v>
      </c>
      <c r="C79" s="12"/>
      <c r="D79" s="10"/>
      <c r="E79" s="13"/>
      <c r="F79" s="13"/>
      <c r="G79" s="10"/>
      <c r="H79" s="31">
        <v>40.700000000000003</v>
      </c>
      <c r="I79" s="28"/>
      <c r="J79" s="28"/>
      <c r="K79" s="28"/>
      <c r="L79" s="28"/>
      <c r="M79" s="28"/>
      <c r="N79" s="28"/>
      <c r="O79" s="31">
        <v>8.14</v>
      </c>
      <c r="P79" s="59">
        <f t="shared" si="1"/>
        <v>48.84</v>
      </c>
      <c r="Q79" s="51"/>
    </row>
    <row r="80" spans="1:17" x14ac:dyDescent="0.3">
      <c r="A80" s="36" t="s">
        <v>174</v>
      </c>
      <c r="B80" s="91" t="s">
        <v>179</v>
      </c>
      <c r="C80" s="27"/>
      <c r="D80" s="26">
        <v>15</v>
      </c>
      <c r="E80" s="28"/>
      <c r="F80" s="28"/>
      <c r="G80" s="28"/>
      <c r="H80" s="30"/>
      <c r="I80" s="28"/>
      <c r="J80" s="28"/>
      <c r="K80" s="28"/>
      <c r="L80" s="28"/>
      <c r="M80" s="28"/>
      <c r="N80" s="28"/>
      <c r="O80" s="28"/>
      <c r="P80" s="59">
        <f t="shared" si="1"/>
        <v>15</v>
      </c>
      <c r="Q80" s="51"/>
    </row>
    <row r="81" spans="1:17" x14ac:dyDescent="0.3">
      <c r="A81" s="36" t="s">
        <v>174</v>
      </c>
      <c r="B81" s="91" t="s">
        <v>180</v>
      </c>
      <c r="C81" s="27"/>
      <c r="D81" s="27"/>
      <c r="E81" s="28"/>
      <c r="F81" s="28"/>
      <c r="G81" s="28"/>
      <c r="H81" s="71">
        <v>106</v>
      </c>
      <c r="I81" s="28"/>
      <c r="J81" s="28"/>
      <c r="K81" s="28"/>
      <c r="L81" s="28"/>
      <c r="M81" s="28"/>
      <c r="N81" s="28"/>
      <c r="O81" s="28"/>
      <c r="P81" s="59">
        <f t="shared" si="1"/>
        <v>106</v>
      </c>
      <c r="Q81" s="51"/>
    </row>
    <row r="82" spans="1:17" x14ac:dyDescent="0.3">
      <c r="A82" s="36" t="s">
        <v>174</v>
      </c>
      <c r="B82" s="91" t="s">
        <v>181</v>
      </c>
      <c r="C82" s="26">
        <v>91.6</v>
      </c>
      <c r="D82" s="27"/>
      <c r="E82" s="28"/>
      <c r="F82" s="28"/>
      <c r="G82" s="28"/>
      <c r="H82" s="30"/>
      <c r="I82" s="28"/>
      <c r="J82" s="28"/>
      <c r="K82" s="28"/>
      <c r="L82" s="28"/>
      <c r="M82" s="28"/>
      <c r="N82" s="28"/>
      <c r="O82" s="28"/>
      <c r="P82" s="59">
        <f t="shared" si="1"/>
        <v>91.6</v>
      </c>
      <c r="Q82" s="51"/>
    </row>
    <row r="83" spans="1:17" ht="15.6" x14ac:dyDescent="0.3">
      <c r="A83" s="36" t="s">
        <v>174</v>
      </c>
      <c r="B83" s="92" t="s">
        <v>182</v>
      </c>
      <c r="C83" s="26">
        <v>392.62</v>
      </c>
      <c r="D83" s="27"/>
      <c r="E83" s="28"/>
      <c r="F83" s="28"/>
      <c r="G83" s="28"/>
      <c r="H83" s="25"/>
      <c r="I83" s="28"/>
      <c r="J83" s="28"/>
      <c r="K83" s="28"/>
      <c r="L83" s="28"/>
      <c r="M83" s="28"/>
      <c r="N83" s="28"/>
      <c r="O83" s="28"/>
      <c r="P83" s="59">
        <f t="shared" si="1"/>
        <v>392.62</v>
      </c>
      <c r="Q83" s="51"/>
    </row>
    <row r="84" spans="1:17" ht="15.6" x14ac:dyDescent="0.3">
      <c r="A84" s="88" t="s">
        <v>184</v>
      </c>
      <c r="B84" s="75" t="s">
        <v>148</v>
      </c>
      <c r="C84" s="27"/>
      <c r="D84" s="26">
        <v>6</v>
      </c>
      <c r="E84" s="28"/>
      <c r="F84" s="28"/>
      <c r="G84" s="28"/>
      <c r="H84" s="25"/>
      <c r="I84" s="28"/>
      <c r="J84" s="28"/>
      <c r="K84" s="28"/>
      <c r="L84" s="28"/>
      <c r="M84" s="28"/>
      <c r="N84" s="28"/>
      <c r="O84" s="28"/>
      <c r="P84" s="59">
        <f t="shared" si="1"/>
        <v>6</v>
      </c>
      <c r="Q84" s="51"/>
    </row>
    <row r="85" spans="1:17" ht="15.6" x14ac:dyDescent="0.3">
      <c r="A85" s="36"/>
      <c r="B85" s="32"/>
      <c r="C85" s="27"/>
      <c r="D85" s="27"/>
      <c r="E85" s="28"/>
      <c r="F85" s="28"/>
      <c r="G85" s="28"/>
      <c r="H85" s="25"/>
      <c r="I85" s="28"/>
      <c r="J85" s="28"/>
      <c r="K85" s="28"/>
      <c r="L85" s="28"/>
      <c r="M85" s="28"/>
      <c r="N85" s="28"/>
      <c r="O85" s="28"/>
      <c r="P85" s="59">
        <f t="shared" si="1"/>
        <v>0</v>
      </c>
      <c r="Q85" s="51"/>
    </row>
    <row r="86" spans="1:17" x14ac:dyDescent="0.3">
      <c r="A86" s="37" t="s">
        <v>191</v>
      </c>
      <c r="B86" s="32"/>
      <c r="C86" s="27"/>
      <c r="D86" s="26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59">
        <f t="shared" si="1"/>
        <v>0</v>
      </c>
      <c r="Q86" s="51"/>
    </row>
    <row r="87" spans="1:17" x14ac:dyDescent="0.3">
      <c r="A87" s="36" t="s">
        <v>197</v>
      </c>
      <c r="B87" s="75" t="s">
        <v>112</v>
      </c>
      <c r="C87" s="26">
        <v>91.6</v>
      </c>
      <c r="D87" s="27"/>
      <c r="E87" s="28"/>
      <c r="F87" s="28"/>
      <c r="G87" s="28"/>
      <c r="H87" s="31"/>
      <c r="I87" s="28"/>
      <c r="J87" s="28"/>
      <c r="K87" s="28"/>
      <c r="L87" s="28"/>
      <c r="M87" s="28"/>
      <c r="N87" s="28"/>
      <c r="O87" s="28"/>
      <c r="P87" s="59">
        <f t="shared" si="1"/>
        <v>91.6</v>
      </c>
      <c r="Q87" s="51"/>
    </row>
    <row r="88" spans="1:17" x14ac:dyDescent="0.3">
      <c r="A88" s="36" t="s">
        <v>197</v>
      </c>
      <c r="B88" s="75" t="s">
        <v>198</v>
      </c>
      <c r="C88" s="27"/>
      <c r="D88" s="27"/>
      <c r="E88" s="28"/>
      <c r="F88" s="28"/>
      <c r="G88" s="28"/>
      <c r="H88" s="31">
        <v>42.55</v>
      </c>
      <c r="I88" s="28"/>
      <c r="J88" s="28"/>
      <c r="K88" s="28"/>
      <c r="L88" s="28"/>
      <c r="M88" s="28"/>
      <c r="N88" s="28"/>
      <c r="O88" s="31">
        <v>8.51</v>
      </c>
      <c r="P88" s="59">
        <f t="shared" si="1"/>
        <v>51.059999999999995</v>
      </c>
      <c r="Q88" s="51"/>
    </row>
    <row r="89" spans="1:17" x14ac:dyDescent="0.3">
      <c r="A89" s="36" t="s">
        <v>197</v>
      </c>
      <c r="B89" s="75" t="s">
        <v>111</v>
      </c>
      <c r="C89" s="27"/>
      <c r="D89" s="27"/>
      <c r="E89" s="28"/>
      <c r="F89" s="28"/>
      <c r="G89" s="28"/>
      <c r="H89" s="28"/>
      <c r="I89" s="28"/>
      <c r="J89" s="28"/>
      <c r="K89" s="31">
        <v>70</v>
      </c>
      <c r="L89" s="28"/>
      <c r="M89" s="28"/>
      <c r="N89" s="28"/>
      <c r="O89" s="31"/>
      <c r="P89" s="59">
        <f t="shared" si="1"/>
        <v>70</v>
      </c>
      <c r="Q89" s="51"/>
    </row>
    <row r="90" spans="1:17" x14ac:dyDescent="0.3">
      <c r="A90" s="36" t="s">
        <v>197</v>
      </c>
      <c r="B90" s="75" t="s">
        <v>110</v>
      </c>
      <c r="C90" s="27"/>
      <c r="D90" s="26">
        <v>15</v>
      </c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59">
        <f t="shared" si="1"/>
        <v>15</v>
      </c>
      <c r="Q90" s="51"/>
    </row>
    <row r="91" spans="1:17" x14ac:dyDescent="0.3">
      <c r="A91" s="36" t="s">
        <v>197</v>
      </c>
      <c r="B91" s="75" t="s">
        <v>199</v>
      </c>
      <c r="C91" s="27"/>
      <c r="D91" s="27"/>
      <c r="E91" s="28"/>
      <c r="F91" s="28"/>
      <c r="G91" s="28"/>
      <c r="H91" s="28">
        <v>221.15</v>
      </c>
      <c r="I91" s="28"/>
      <c r="J91" s="28"/>
      <c r="K91" s="28"/>
      <c r="L91" s="28"/>
      <c r="M91" s="28"/>
      <c r="N91" s="28"/>
      <c r="O91" s="31">
        <v>44.23</v>
      </c>
      <c r="P91" s="59">
        <f t="shared" si="1"/>
        <v>265.38</v>
      </c>
      <c r="Q91" s="51"/>
    </row>
    <row r="92" spans="1:17" x14ac:dyDescent="0.3">
      <c r="A92" s="36" t="s">
        <v>197</v>
      </c>
      <c r="B92" s="75" t="s">
        <v>200</v>
      </c>
      <c r="C92" s="26">
        <v>392.62</v>
      </c>
      <c r="D92" s="27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59">
        <f t="shared" si="1"/>
        <v>392.62</v>
      </c>
      <c r="Q92" s="51"/>
    </row>
    <row r="93" spans="1:17" x14ac:dyDescent="0.3">
      <c r="A93" s="36" t="s">
        <v>197</v>
      </c>
      <c r="B93" s="75" t="s">
        <v>201</v>
      </c>
      <c r="C93" s="27"/>
      <c r="D93" s="26"/>
      <c r="E93" s="28"/>
      <c r="F93" s="28"/>
      <c r="G93" s="28"/>
      <c r="H93" s="28"/>
      <c r="I93" s="28"/>
      <c r="J93" s="28"/>
      <c r="K93" s="28"/>
      <c r="L93" s="28"/>
      <c r="M93" s="28"/>
      <c r="N93" s="31">
        <v>500</v>
      </c>
      <c r="O93" s="28"/>
      <c r="P93" s="59">
        <f t="shared" si="1"/>
        <v>500</v>
      </c>
      <c r="Q93" s="51"/>
    </row>
    <row r="94" spans="1:17" x14ac:dyDescent="0.3">
      <c r="A94" s="36" t="s">
        <v>197</v>
      </c>
      <c r="B94" s="75" t="s">
        <v>202</v>
      </c>
      <c r="C94" s="26"/>
      <c r="D94" s="26"/>
      <c r="E94" s="28"/>
      <c r="F94" s="28"/>
      <c r="G94" s="28"/>
      <c r="H94" s="31">
        <v>53</v>
      </c>
      <c r="I94" s="28"/>
      <c r="J94" s="28"/>
      <c r="K94" s="28"/>
      <c r="L94" s="28"/>
      <c r="M94" s="28"/>
      <c r="N94" s="28"/>
      <c r="O94" s="28"/>
      <c r="P94" s="59">
        <f t="shared" si="1"/>
        <v>53</v>
      </c>
      <c r="Q94" s="51"/>
    </row>
    <row r="95" spans="1:17" x14ac:dyDescent="0.3">
      <c r="A95" s="36" t="s">
        <v>203</v>
      </c>
      <c r="B95" s="75" t="s">
        <v>204</v>
      </c>
      <c r="C95" s="26">
        <v>6</v>
      </c>
      <c r="D95" s="26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59">
        <f t="shared" si="1"/>
        <v>6</v>
      </c>
      <c r="Q95" s="51"/>
    </row>
    <row r="96" spans="1:17" x14ac:dyDescent="0.3">
      <c r="A96" s="36"/>
      <c r="B96" s="32"/>
      <c r="C96" s="27"/>
      <c r="D96" s="26"/>
      <c r="E96" s="28"/>
      <c r="F96" s="28"/>
      <c r="G96" s="28"/>
      <c r="H96" s="31"/>
      <c r="I96" s="28"/>
      <c r="J96" s="28"/>
      <c r="K96" s="28"/>
      <c r="L96" s="28"/>
      <c r="M96" s="28"/>
      <c r="N96" s="28"/>
      <c r="O96" s="28"/>
      <c r="P96" s="59">
        <f t="shared" si="1"/>
        <v>0</v>
      </c>
      <c r="Q96" s="51"/>
    </row>
    <row r="97" spans="1:17" x14ac:dyDescent="0.3">
      <c r="A97" s="37" t="s">
        <v>209</v>
      </c>
      <c r="B97" s="32"/>
      <c r="C97" s="27"/>
      <c r="D97" s="26"/>
      <c r="E97" s="28"/>
      <c r="F97" s="28"/>
      <c r="G97" s="28"/>
      <c r="H97" s="28"/>
      <c r="I97" s="99"/>
      <c r="J97" s="28"/>
      <c r="K97" s="28"/>
      <c r="L97" s="28"/>
      <c r="M97" s="28"/>
      <c r="N97" s="28"/>
      <c r="O97" s="28"/>
      <c r="P97" s="59">
        <f t="shared" si="1"/>
        <v>0</v>
      </c>
      <c r="Q97" s="51"/>
    </row>
    <row r="98" spans="1:17" x14ac:dyDescent="0.3">
      <c r="A98" s="36" t="s">
        <v>221</v>
      </c>
      <c r="B98" s="75" t="s">
        <v>222</v>
      </c>
      <c r="C98" s="27"/>
      <c r="D98" s="26"/>
      <c r="E98" s="28"/>
      <c r="F98" s="28"/>
      <c r="G98" s="28"/>
      <c r="H98" s="28"/>
      <c r="I98" s="31">
        <v>96</v>
      </c>
      <c r="J98" s="28"/>
      <c r="K98" s="28"/>
      <c r="L98" s="34"/>
      <c r="M98" s="28"/>
      <c r="N98" s="28"/>
      <c r="O98" s="28"/>
      <c r="P98" s="59">
        <f t="shared" si="1"/>
        <v>96</v>
      </c>
      <c r="Q98" s="51"/>
    </row>
    <row r="99" spans="1:17" x14ac:dyDescent="0.3">
      <c r="A99" s="36" t="s">
        <v>221</v>
      </c>
      <c r="B99" s="75" t="s">
        <v>224</v>
      </c>
      <c r="C99" s="27"/>
      <c r="D99" s="26"/>
      <c r="E99" s="28"/>
      <c r="F99" s="28"/>
      <c r="G99" s="28"/>
      <c r="H99" s="31">
        <v>106</v>
      </c>
      <c r="I99" s="28"/>
      <c r="J99" s="28"/>
      <c r="K99" s="28"/>
      <c r="L99" s="28"/>
      <c r="M99" s="28"/>
      <c r="N99" s="28"/>
      <c r="O99" s="28"/>
      <c r="P99" s="59">
        <f t="shared" si="1"/>
        <v>106</v>
      </c>
      <c r="Q99" s="51"/>
    </row>
    <row r="100" spans="1:17" x14ac:dyDescent="0.3">
      <c r="A100" s="36" t="s">
        <v>221</v>
      </c>
      <c r="B100" s="75" t="s">
        <v>225</v>
      </c>
      <c r="C100" s="27"/>
      <c r="D100" s="100">
        <v>30</v>
      </c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59">
        <f t="shared" si="1"/>
        <v>30</v>
      </c>
      <c r="Q100" s="51"/>
    </row>
    <row r="101" spans="1:17" x14ac:dyDescent="0.3">
      <c r="A101" s="36" t="s">
        <v>221</v>
      </c>
      <c r="B101" s="75" t="s">
        <v>226</v>
      </c>
      <c r="C101" s="27"/>
      <c r="D101" s="26">
        <v>165</v>
      </c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87">
        <v>33</v>
      </c>
      <c r="P101" s="59">
        <f t="shared" si="1"/>
        <v>198</v>
      </c>
      <c r="Q101" s="51"/>
    </row>
    <row r="102" spans="1:17" x14ac:dyDescent="0.3">
      <c r="A102" s="36" t="s">
        <v>221</v>
      </c>
      <c r="B102" s="75" t="s">
        <v>227</v>
      </c>
      <c r="C102" s="27"/>
      <c r="D102" s="27"/>
      <c r="E102" s="28"/>
      <c r="F102" s="28"/>
      <c r="G102" s="28"/>
      <c r="H102" s="31">
        <v>77.52</v>
      </c>
      <c r="I102" s="28"/>
      <c r="J102" s="28"/>
      <c r="K102" s="28"/>
      <c r="L102" s="28"/>
      <c r="M102" s="28"/>
      <c r="N102" s="28"/>
      <c r="O102" s="31">
        <v>15.51</v>
      </c>
      <c r="P102" s="59">
        <f>SUM(C102:O102)</f>
        <v>93.03</v>
      </c>
      <c r="Q102" s="51"/>
    </row>
    <row r="103" spans="1:17" x14ac:dyDescent="0.3">
      <c r="A103" s="36" t="s">
        <v>221</v>
      </c>
      <c r="B103" s="104" t="s">
        <v>89</v>
      </c>
      <c r="C103" s="26">
        <v>404.64</v>
      </c>
      <c r="D103" s="27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59">
        <f t="shared" si="1"/>
        <v>404.64</v>
      </c>
      <c r="Q103" s="51"/>
    </row>
    <row r="104" spans="1:17" x14ac:dyDescent="0.3">
      <c r="A104" s="36" t="s">
        <v>221</v>
      </c>
      <c r="B104" s="76" t="s">
        <v>228</v>
      </c>
      <c r="C104" s="26">
        <v>103.04</v>
      </c>
      <c r="D104" s="27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59">
        <f t="shared" si="1"/>
        <v>103.04</v>
      </c>
      <c r="Q104" s="51"/>
    </row>
    <row r="105" spans="1:17" x14ac:dyDescent="0.3">
      <c r="A105" s="36" t="s">
        <v>221</v>
      </c>
      <c r="B105" s="75" t="s">
        <v>229</v>
      </c>
      <c r="C105" s="27"/>
      <c r="D105" s="26">
        <v>60</v>
      </c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31">
        <v>12</v>
      </c>
      <c r="P105" s="59">
        <f t="shared" si="1"/>
        <v>72</v>
      </c>
      <c r="Q105" s="51"/>
    </row>
    <row r="106" spans="1:17" x14ac:dyDescent="0.3">
      <c r="A106" s="36" t="s">
        <v>221</v>
      </c>
      <c r="B106" s="75" t="s">
        <v>230</v>
      </c>
      <c r="C106" s="27"/>
      <c r="D106" s="27"/>
      <c r="E106" s="28"/>
      <c r="F106" s="28"/>
      <c r="G106" s="28"/>
      <c r="H106" s="28"/>
      <c r="I106" s="28"/>
      <c r="J106" s="31">
        <v>2235</v>
      </c>
      <c r="K106" s="28"/>
      <c r="L106" s="28"/>
      <c r="M106" s="28"/>
      <c r="N106" s="28"/>
      <c r="O106" s="28"/>
      <c r="P106" s="59">
        <f t="shared" si="1"/>
        <v>2235</v>
      </c>
      <c r="Q106" s="51"/>
    </row>
    <row r="107" spans="1:17" x14ac:dyDescent="0.3">
      <c r="A107" s="36" t="s">
        <v>221</v>
      </c>
      <c r="B107" s="75" t="s">
        <v>231</v>
      </c>
      <c r="C107" s="27"/>
      <c r="D107" s="27"/>
      <c r="E107" s="28"/>
      <c r="F107" s="28"/>
      <c r="G107" s="28"/>
      <c r="H107" s="28"/>
      <c r="I107" s="28"/>
      <c r="J107" s="28"/>
      <c r="K107" s="28"/>
      <c r="L107" s="28"/>
      <c r="M107" s="28"/>
      <c r="N107" s="31">
        <v>500</v>
      </c>
      <c r="O107" s="28"/>
      <c r="P107" s="59">
        <f t="shared" si="1"/>
        <v>500</v>
      </c>
      <c r="Q107" s="51"/>
    </row>
    <row r="108" spans="1:17" x14ac:dyDescent="0.3">
      <c r="A108" s="36" t="s">
        <v>232</v>
      </c>
      <c r="B108" s="75" t="s">
        <v>233</v>
      </c>
      <c r="C108" s="27"/>
      <c r="D108" s="27"/>
      <c r="E108" s="28"/>
      <c r="F108" s="28"/>
      <c r="G108" s="28"/>
      <c r="H108" s="28"/>
      <c r="I108" s="31">
        <v>32</v>
      </c>
      <c r="J108" s="28"/>
      <c r="K108" s="28"/>
      <c r="L108" s="28"/>
      <c r="M108" s="28"/>
      <c r="N108" s="28"/>
      <c r="O108" s="28"/>
      <c r="P108" s="59">
        <f t="shared" si="1"/>
        <v>32</v>
      </c>
      <c r="Q108" s="51"/>
    </row>
    <row r="109" spans="1:17" x14ac:dyDescent="0.3">
      <c r="A109" s="36" t="s">
        <v>246</v>
      </c>
      <c r="B109" s="75" t="s">
        <v>247</v>
      </c>
      <c r="C109" s="27"/>
      <c r="D109" s="105">
        <v>6</v>
      </c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59">
        <f t="shared" si="1"/>
        <v>6</v>
      </c>
      <c r="Q109" s="51"/>
    </row>
    <row r="110" spans="1:17" x14ac:dyDescent="0.3">
      <c r="A110" s="36"/>
      <c r="B110" s="32"/>
      <c r="C110" s="27"/>
      <c r="D110" s="27"/>
      <c r="E110" s="28"/>
      <c r="F110" s="28"/>
      <c r="G110" s="28"/>
      <c r="H110" s="30"/>
      <c r="I110" s="28"/>
      <c r="J110" s="28"/>
      <c r="K110" s="28"/>
      <c r="L110" s="28"/>
      <c r="M110" s="28"/>
      <c r="N110" s="28"/>
      <c r="O110" s="28"/>
      <c r="P110" s="59">
        <f t="shared" si="1"/>
        <v>0</v>
      </c>
      <c r="Q110" s="51"/>
    </row>
    <row r="111" spans="1:17" x14ac:dyDescent="0.3">
      <c r="A111" s="115">
        <v>46023</v>
      </c>
      <c r="B111" s="32"/>
      <c r="C111" s="27"/>
      <c r="D111" s="27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59">
        <f t="shared" si="1"/>
        <v>0</v>
      </c>
      <c r="Q111" s="51"/>
    </row>
    <row r="112" spans="1:17" x14ac:dyDescent="0.3">
      <c r="A112" s="36" t="s">
        <v>264</v>
      </c>
      <c r="B112" s="75" t="s">
        <v>265</v>
      </c>
      <c r="C112" s="26">
        <v>105.8</v>
      </c>
      <c r="D112" s="27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59">
        <f t="shared" si="1"/>
        <v>105.8</v>
      </c>
      <c r="Q112" s="51"/>
    </row>
    <row r="113" spans="1:21" x14ac:dyDescent="0.3">
      <c r="A113" s="36" t="s">
        <v>266</v>
      </c>
      <c r="B113" s="75" t="s">
        <v>267</v>
      </c>
      <c r="C113" s="26">
        <v>410.79</v>
      </c>
      <c r="D113" s="27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59">
        <f t="shared" si="1"/>
        <v>410.79</v>
      </c>
      <c r="Q113" s="51"/>
    </row>
    <row r="114" spans="1:21" x14ac:dyDescent="0.3">
      <c r="A114" s="36" t="s">
        <v>268</v>
      </c>
      <c r="B114" s="75" t="s">
        <v>269</v>
      </c>
      <c r="C114" s="121"/>
      <c r="D114" s="122">
        <v>32</v>
      </c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59">
        <f t="shared" si="1"/>
        <v>32</v>
      </c>
      <c r="Q114" s="51"/>
    </row>
    <row r="115" spans="1:21" x14ac:dyDescent="0.3">
      <c r="A115" s="36" t="s">
        <v>270</v>
      </c>
      <c r="B115" s="75" t="s">
        <v>148</v>
      </c>
      <c r="C115" s="121"/>
      <c r="D115" s="122">
        <v>6</v>
      </c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59">
        <f t="shared" si="1"/>
        <v>6</v>
      </c>
      <c r="Q115" s="51"/>
    </row>
    <row r="116" spans="1:21" x14ac:dyDescent="0.3">
      <c r="A116" s="36"/>
      <c r="B116" s="75"/>
      <c r="C116" s="121"/>
      <c r="D116" s="122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59"/>
      <c r="Q116" s="51"/>
    </row>
    <row r="117" spans="1:21" x14ac:dyDescent="0.3">
      <c r="A117" s="115">
        <v>46054</v>
      </c>
      <c r="B117" s="75"/>
      <c r="C117" s="121"/>
      <c r="D117" s="122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59"/>
      <c r="Q117" s="51"/>
      <c r="U117" s="127">
        <f t="shared" ref="U117" si="2">SUM(H117:T117)</f>
        <v>0</v>
      </c>
    </row>
    <row r="118" spans="1:21" x14ac:dyDescent="0.3">
      <c r="A118" s="36" t="s">
        <v>278</v>
      </c>
      <c r="B118" s="75" t="s">
        <v>265</v>
      </c>
      <c r="C118" s="26">
        <v>103.25</v>
      </c>
      <c r="D118" s="27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59">
        <f t="shared" si="1"/>
        <v>103.25</v>
      </c>
      <c r="Q118" s="82"/>
      <c r="U118" s="127"/>
    </row>
    <row r="119" spans="1:21" x14ac:dyDescent="0.3">
      <c r="A119" s="36" t="s">
        <v>278</v>
      </c>
      <c r="B119" s="75" t="s">
        <v>282</v>
      </c>
      <c r="C119" s="27"/>
      <c r="D119" s="27"/>
      <c r="E119" s="28"/>
      <c r="F119" s="28"/>
      <c r="G119" s="28"/>
      <c r="H119" s="28"/>
      <c r="I119" s="28"/>
      <c r="J119" s="28"/>
      <c r="K119" s="31">
        <v>70</v>
      </c>
      <c r="L119" s="28"/>
      <c r="M119" s="28"/>
      <c r="N119" s="28"/>
      <c r="O119" s="28"/>
      <c r="P119" s="59">
        <f t="shared" si="1"/>
        <v>70</v>
      </c>
      <c r="Q119" s="82"/>
      <c r="U119" s="127"/>
    </row>
    <row r="120" spans="1:21" x14ac:dyDescent="0.3">
      <c r="A120" s="36" t="s">
        <v>278</v>
      </c>
      <c r="B120" s="75" t="s">
        <v>267</v>
      </c>
      <c r="C120" s="27">
        <v>404.56</v>
      </c>
      <c r="D120" s="27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59">
        <f t="shared" si="1"/>
        <v>404.56</v>
      </c>
      <c r="Q120" s="82"/>
      <c r="U120" s="127"/>
    </row>
    <row r="121" spans="1:21" x14ac:dyDescent="0.3">
      <c r="A121" s="36" t="s">
        <v>278</v>
      </c>
      <c r="B121" s="75" t="s">
        <v>283</v>
      </c>
      <c r="C121" s="35"/>
      <c r="D121" s="27"/>
      <c r="E121" s="28"/>
      <c r="F121" s="28"/>
      <c r="G121" s="28"/>
      <c r="H121" s="31">
        <v>43.22</v>
      </c>
      <c r="I121" s="28"/>
      <c r="J121" s="28"/>
      <c r="K121" s="28"/>
      <c r="L121" s="28"/>
      <c r="M121" s="28"/>
      <c r="N121" s="28"/>
      <c r="O121" s="31">
        <v>8.64</v>
      </c>
      <c r="P121" s="59">
        <f t="shared" si="1"/>
        <v>51.86</v>
      </c>
      <c r="Q121" s="82"/>
      <c r="U121" s="127"/>
    </row>
    <row r="122" spans="1:21" x14ac:dyDescent="0.3">
      <c r="A122" s="36" t="s">
        <v>278</v>
      </c>
      <c r="B122" s="75" t="s">
        <v>284</v>
      </c>
      <c r="C122" s="27"/>
      <c r="D122" s="26">
        <v>260</v>
      </c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31">
        <v>52</v>
      </c>
      <c r="P122" s="59">
        <f t="shared" si="1"/>
        <v>312</v>
      </c>
      <c r="Q122" s="82"/>
      <c r="U122" s="127"/>
    </row>
    <row r="123" spans="1:21" x14ac:dyDescent="0.3">
      <c r="A123" s="36" t="s">
        <v>278</v>
      </c>
      <c r="B123" s="75" t="s">
        <v>269</v>
      </c>
      <c r="C123" s="27"/>
      <c r="D123" s="26">
        <v>32</v>
      </c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59">
        <f t="shared" si="1"/>
        <v>32</v>
      </c>
      <c r="Q123" s="82"/>
      <c r="R123" s="126"/>
    </row>
    <row r="124" spans="1:21" hidden="1" x14ac:dyDescent="0.3">
      <c r="A124" s="36" t="s">
        <v>285</v>
      </c>
      <c r="B124" s="75" t="s">
        <v>148</v>
      </c>
      <c r="C124" s="27"/>
      <c r="D124" s="26">
        <v>6</v>
      </c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59">
        <f t="shared" si="1"/>
        <v>6</v>
      </c>
      <c r="Q124" s="82"/>
      <c r="R124" s="125" t="s">
        <v>288</v>
      </c>
    </row>
    <row r="125" spans="1:21" x14ac:dyDescent="0.3">
      <c r="A125" s="36"/>
      <c r="B125" s="32"/>
      <c r="C125" s="27"/>
      <c r="D125" s="27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59"/>
      <c r="Q125" s="123"/>
    </row>
    <row r="126" spans="1:21" x14ac:dyDescent="0.3">
      <c r="A126" s="115">
        <v>46082</v>
      </c>
      <c r="B126" s="32"/>
      <c r="C126" s="27"/>
      <c r="D126" s="27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59"/>
      <c r="Q126" s="124"/>
    </row>
    <row r="127" spans="1:21" x14ac:dyDescent="0.3">
      <c r="A127" s="36" t="s">
        <v>294</v>
      </c>
      <c r="B127" s="75" t="s">
        <v>295</v>
      </c>
      <c r="C127" s="27"/>
      <c r="D127" s="27"/>
      <c r="E127" s="28"/>
      <c r="F127" s="28"/>
      <c r="G127" s="28"/>
      <c r="H127" s="28"/>
      <c r="I127" s="28"/>
      <c r="J127" s="28"/>
      <c r="K127" s="28"/>
      <c r="L127" s="28"/>
      <c r="M127" s="28"/>
      <c r="N127" s="31">
        <v>50</v>
      </c>
      <c r="O127" s="28"/>
      <c r="P127" s="59">
        <f t="shared" si="1"/>
        <v>50</v>
      </c>
      <c r="Q127" s="51"/>
    </row>
    <row r="128" spans="1:21" x14ac:dyDescent="0.3">
      <c r="A128" s="36" t="s">
        <v>294</v>
      </c>
      <c r="B128" s="75" t="s">
        <v>296</v>
      </c>
      <c r="C128" s="27"/>
      <c r="D128" s="27"/>
      <c r="E128" s="28"/>
      <c r="F128" s="28"/>
      <c r="G128" s="28"/>
      <c r="H128" s="28"/>
      <c r="I128" s="31">
        <v>146.47</v>
      </c>
      <c r="J128" s="28"/>
      <c r="K128" s="28"/>
      <c r="L128" s="28"/>
      <c r="M128" s="28"/>
      <c r="N128" s="28"/>
      <c r="O128" s="31">
        <v>29.29</v>
      </c>
      <c r="P128" s="59">
        <f>SUM(C128:O128)</f>
        <v>175.76</v>
      </c>
      <c r="Q128" s="51"/>
    </row>
    <row r="129" spans="1:17" x14ac:dyDescent="0.3">
      <c r="A129" s="36" t="s">
        <v>294</v>
      </c>
      <c r="B129" s="75" t="s">
        <v>304</v>
      </c>
      <c r="C129" s="27"/>
      <c r="D129" s="27"/>
      <c r="E129" s="28"/>
      <c r="F129" s="28"/>
      <c r="G129" s="28"/>
      <c r="H129" s="28"/>
      <c r="I129" s="31">
        <v>80</v>
      </c>
      <c r="J129" s="28"/>
      <c r="K129" s="28"/>
      <c r="L129" s="28"/>
      <c r="M129" s="28"/>
      <c r="N129" s="28"/>
      <c r="O129" s="31">
        <v>16</v>
      </c>
      <c r="P129" s="59">
        <f t="shared" si="1"/>
        <v>96</v>
      </c>
      <c r="Q129" s="51"/>
    </row>
    <row r="130" spans="1:17" x14ac:dyDescent="0.3">
      <c r="A130" s="36" t="s">
        <v>294</v>
      </c>
      <c r="B130" s="75" t="s">
        <v>297</v>
      </c>
      <c r="C130" s="27"/>
      <c r="D130" s="26">
        <v>23.49</v>
      </c>
      <c r="E130" s="28"/>
      <c r="F130" s="28"/>
      <c r="G130" s="28"/>
      <c r="H130" s="23"/>
      <c r="I130" s="28"/>
      <c r="J130" s="28"/>
      <c r="K130" s="28"/>
      <c r="L130" s="28"/>
      <c r="M130" s="28"/>
      <c r="N130" s="28"/>
      <c r="O130" s="28"/>
      <c r="P130" s="59">
        <f t="shared" si="1"/>
        <v>23.49</v>
      </c>
      <c r="Q130" s="51"/>
    </row>
    <row r="131" spans="1:17" x14ac:dyDescent="0.3">
      <c r="A131" s="36" t="s">
        <v>294</v>
      </c>
      <c r="B131" s="75" t="s">
        <v>107</v>
      </c>
      <c r="C131" s="27"/>
      <c r="D131" s="27"/>
      <c r="E131" s="28"/>
      <c r="F131" s="28"/>
      <c r="G131" s="28"/>
      <c r="H131" s="28">
        <v>106</v>
      </c>
      <c r="I131" s="28"/>
      <c r="J131" s="28"/>
      <c r="K131" s="28"/>
      <c r="L131" s="28"/>
      <c r="M131" s="28"/>
      <c r="N131" s="28"/>
      <c r="O131" s="28"/>
      <c r="P131" s="59">
        <f t="shared" si="1"/>
        <v>106</v>
      </c>
      <c r="Q131" s="51"/>
    </row>
    <row r="132" spans="1:17" x14ac:dyDescent="0.3">
      <c r="A132" s="36" t="s">
        <v>294</v>
      </c>
      <c r="B132" s="75" t="s">
        <v>298</v>
      </c>
      <c r="C132" s="27"/>
      <c r="D132" s="26">
        <v>30</v>
      </c>
      <c r="E132" s="28"/>
      <c r="F132" s="28"/>
      <c r="G132" s="28"/>
      <c r="H132" s="23"/>
      <c r="I132" s="28"/>
      <c r="J132" s="28"/>
      <c r="K132" s="28"/>
      <c r="L132" s="28"/>
      <c r="M132" s="28"/>
      <c r="N132" s="28"/>
      <c r="O132" s="28"/>
      <c r="P132" s="59">
        <f t="shared" si="1"/>
        <v>30</v>
      </c>
      <c r="Q132" s="51"/>
    </row>
    <row r="133" spans="1:17" x14ac:dyDescent="0.3">
      <c r="A133" s="36" t="s">
        <v>294</v>
      </c>
      <c r="B133" s="75" t="s">
        <v>299</v>
      </c>
      <c r="C133" s="27"/>
      <c r="D133" s="27"/>
      <c r="E133" s="28"/>
      <c r="F133" s="28"/>
      <c r="G133" s="28"/>
      <c r="H133" s="128">
        <v>51.44</v>
      </c>
      <c r="I133" s="28"/>
      <c r="J133" s="28"/>
      <c r="K133" s="28"/>
      <c r="L133" s="28"/>
      <c r="M133" s="28"/>
      <c r="N133" s="28"/>
      <c r="O133" s="31">
        <v>10.29</v>
      </c>
      <c r="P133" s="59">
        <f t="shared" si="1"/>
        <v>61.73</v>
      </c>
      <c r="Q133" s="51"/>
    </row>
    <row r="134" spans="1:17" x14ac:dyDescent="0.3">
      <c r="A134" s="36" t="s">
        <v>294</v>
      </c>
      <c r="B134" s="75" t="s">
        <v>300</v>
      </c>
      <c r="C134" s="26">
        <v>105.8</v>
      </c>
      <c r="D134" s="27"/>
      <c r="E134" s="28"/>
      <c r="F134" s="28"/>
      <c r="G134" s="28"/>
      <c r="H134" s="23"/>
      <c r="I134" s="28"/>
      <c r="J134" s="28"/>
      <c r="K134" s="28"/>
      <c r="L134" s="28"/>
      <c r="M134" s="28"/>
      <c r="N134" s="28"/>
      <c r="O134" s="28"/>
      <c r="P134" s="59">
        <f t="shared" si="1"/>
        <v>105.8</v>
      </c>
      <c r="Q134" s="51"/>
    </row>
    <row r="135" spans="1:17" x14ac:dyDescent="0.3">
      <c r="A135" s="36" t="s">
        <v>294</v>
      </c>
      <c r="B135" s="75" t="s">
        <v>301</v>
      </c>
      <c r="C135" s="26">
        <v>404.56</v>
      </c>
      <c r="D135" s="27"/>
      <c r="E135" s="28"/>
      <c r="F135" s="28"/>
      <c r="G135" s="28"/>
      <c r="H135" s="23"/>
      <c r="I135" s="28"/>
      <c r="J135" s="28"/>
      <c r="K135" s="28"/>
      <c r="L135" s="28"/>
      <c r="M135" s="28"/>
      <c r="N135" s="28"/>
      <c r="O135" s="28"/>
      <c r="P135" s="59">
        <f t="shared" si="1"/>
        <v>404.56</v>
      </c>
      <c r="Q135" s="51"/>
    </row>
    <row r="136" spans="1:17" x14ac:dyDescent="0.3">
      <c r="A136" s="36" t="s">
        <v>302</v>
      </c>
      <c r="B136" s="75" t="s">
        <v>303</v>
      </c>
      <c r="C136" s="27"/>
      <c r="D136" s="27"/>
      <c r="E136" s="28"/>
      <c r="F136" s="28"/>
      <c r="G136" s="28"/>
      <c r="H136" s="28"/>
      <c r="I136" s="31">
        <v>32.75</v>
      </c>
      <c r="J136" s="28"/>
      <c r="K136" s="28"/>
      <c r="L136" s="28"/>
      <c r="M136" s="28"/>
      <c r="N136" s="28"/>
      <c r="O136" s="28"/>
      <c r="P136" s="59">
        <f t="shared" si="1"/>
        <v>32.75</v>
      </c>
      <c r="Q136" s="51"/>
    </row>
    <row r="137" spans="1:17" x14ac:dyDescent="0.3">
      <c r="A137" s="36" t="s">
        <v>305</v>
      </c>
      <c r="B137" s="80" t="s">
        <v>204</v>
      </c>
      <c r="C137" s="27"/>
      <c r="D137" s="27">
        <v>7</v>
      </c>
      <c r="E137" s="28"/>
      <c r="F137" s="28"/>
      <c r="G137" s="28"/>
      <c r="H137" s="28"/>
      <c r="I137" s="31"/>
      <c r="J137" s="28"/>
      <c r="K137" s="28"/>
      <c r="L137" s="28"/>
      <c r="M137" s="28"/>
      <c r="N137" s="28"/>
      <c r="O137" s="28"/>
      <c r="P137" s="59">
        <f t="shared" si="1"/>
        <v>7</v>
      </c>
      <c r="Q137" s="51"/>
    </row>
    <row r="138" spans="1:17" x14ac:dyDescent="0.3">
      <c r="A138" s="36"/>
      <c r="B138" s="32"/>
      <c r="C138" s="27"/>
      <c r="D138" s="27"/>
      <c r="E138" s="28"/>
      <c r="F138" s="28"/>
      <c r="G138" s="28"/>
      <c r="H138" s="28"/>
      <c r="I138" s="31"/>
      <c r="J138" s="28"/>
      <c r="K138" s="28"/>
      <c r="L138" s="28"/>
      <c r="M138" s="28"/>
      <c r="N138" s="28"/>
      <c r="P138" s="139"/>
      <c r="Q138" s="51"/>
    </row>
    <row r="139" spans="1:17" x14ac:dyDescent="0.3">
      <c r="A139" s="36"/>
      <c r="B139" s="32"/>
      <c r="C139" s="23"/>
      <c r="D139" s="136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74"/>
    </row>
    <row r="140" spans="1:17" x14ac:dyDescent="0.3">
      <c r="A140" s="36"/>
      <c r="B140" s="32"/>
      <c r="C140" s="27">
        <f>SUM(C4:C139)</f>
        <v>5941.8000000000011</v>
      </c>
      <c r="D140" s="27">
        <f t="shared" ref="D140:P140" si="3">SUM(D4:D139)</f>
        <v>3088.35</v>
      </c>
      <c r="E140" s="27">
        <f t="shared" si="3"/>
        <v>903.98</v>
      </c>
      <c r="F140" s="27">
        <f t="shared" si="3"/>
        <v>108.39</v>
      </c>
      <c r="G140" s="27">
        <f t="shared" si="3"/>
        <v>0</v>
      </c>
      <c r="H140" s="27">
        <f t="shared" si="3"/>
        <v>1480.5500000000002</v>
      </c>
      <c r="I140" s="27">
        <f t="shared" si="3"/>
        <v>626.72</v>
      </c>
      <c r="J140" s="27">
        <f t="shared" si="3"/>
        <v>3163.67</v>
      </c>
      <c r="K140" s="27">
        <f t="shared" si="3"/>
        <v>1679.5</v>
      </c>
      <c r="L140" s="27">
        <f t="shared" si="3"/>
        <v>0</v>
      </c>
      <c r="M140" s="27">
        <f t="shared" si="3"/>
        <v>130</v>
      </c>
      <c r="N140" s="27">
        <f t="shared" si="3"/>
        <v>1300</v>
      </c>
      <c r="O140" s="27">
        <f t="shared" si="3"/>
        <v>750.2399999999999</v>
      </c>
      <c r="P140" s="20">
        <f t="shared" si="3"/>
        <v>19173.2</v>
      </c>
    </row>
    <row r="141" spans="1:17" x14ac:dyDescent="0.3">
      <c r="P141" s="140"/>
    </row>
    <row r="142" spans="1:17" x14ac:dyDescent="0.3">
      <c r="P142" s="141">
        <f>SUM(C140:O140)</f>
        <v>19173.2</v>
      </c>
    </row>
  </sheetData>
  <mergeCells count="2">
    <mergeCell ref="B2:P2"/>
    <mergeCell ref="B3:P3"/>
  </mergeCells>
  <phoneticPr fontId="14" type="noConversion"/>
  <pageMargins left="0.7" right="0.7" top="0.75" bottom="0.75" header="0.3" footer="0.3"/>
  <pageSetup scale="3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F82D5-2C6C-4131-B00A-7184431AB262}">
  <dimension ref="A1:C25"/>
  <sheetViews>
    <sheetView workbookViewId="0">
      <selection activeCell="C25" sqref="A1:C25"/>
    </sheetView>
  </sheetViews>
  <sheetFormatPr defaultRowHeight="14.4" x14ac:dyDescent="0.3"/>
  <cols>
    <col min="1" max="1" width="27" customWidth="1"/>
    <col min="2" max="2" width="39.109375" customWidth="1"/>
    <col min="3" max="3" width="38.21875" customWidth="1"/>
  </cols>
  <sheetData>
    <row r="1" spans="1:3" x14ac:dyDescent="0.3">
      <c r="A1" s="149" t="s">
        <v>70</v>
      </c>
      <c r="B1" s="149"/>
      <c r="C1" s="149"/>
    </row>
    <row r="2" spans="1:3" x14ac:dyDescent="0.3">
      <c r="A2" s="37"/>
      <c r="B2" s="37"/>
      <c r="C2" s="38"/>
    </row>
    <row r="3" spans="1:3" x14ac:dyDescent="0.3">
      <c r="A3" s="37" t="s">
        <v>18</v>
      </c>
      <c r="B3" s="39">
        <v>23002.01</v>
      </c>
      <c r="C3" s="39" t="s">
        <v>19</v>
      </c>
    </row>
    <row r="4" spans="1:3" x14ac:dyDescent="0.3">
      <c r="A4" s="40" t="s">
        <v>20</v>
      </c>
      <c r="B4" s="39"/>
      <c r="C4" s="39"/>
    </row>
    <row r="5" spans="1:3" x14ac:dyDescent="0.3">
      <c r="A5" s="38" t="s">
        <v>21</v>
      </c>
      <c r="B5" s="41"/>
      <c r="C5" s="41"/>
    </row>
    <row r="6" spans="1:3" x14ac:dyDescent="0.3">
      <c r="A6" s="38" t="s">
        <v>22</v>
      </c>
      <c r="B6" s="39"/>
      <c r="C6" s="39"/>
    </row>
    <row r="7" spans="1:3" x14ac:dyDescent="0.3">
      <c r="A7" s="42" t="s">
        <v>10</v>
      </c>
      <c r="B7" s="41">
        <f>SUM(B3+B4-B5+B6)</f>
        <v>23002.01</v>
      </c>
      <c r="C7" s="43"/>
    </row>
    <row r="8" spans="1:3" x14ac:dyDescent="0.3">
      <c r="A8" s="38"/>
      <c r="B8" s="41"/>
      <c r="C8" s="41"/>
    </row>
    <row r="9" spans="1:3" x14ac:dyDescent="0.3">
      <c r="A9" s="38"/>
      <c r="B9" s="41"/>
      <c r="C9" s="41"/>
    </row>
    <row r="10" spans="1:3" x14ac:dyDescent="0.3">
      <c r="A10" s="38" t="s">
        <v>23</v>
      </c>
      <c r="B10" s="41"/>
      <c r="C10" s="41"/>
    </row>
    <row r="11" spans="1:3" x14ac:dyDescent="0.3">
      <c r="A11" s="38" t="s">
        <v>24</v>
      </c>
      <c r="B11" s="44">
        <v>1150</v>
      </c>
      <c r="C11" s="41"/>
    </row>
    <row r="12" spans="1:3" x14ac:dyDescent="0.3">
      <c r="A12" s="38" t="s">
        <v>25</v>
      </c>
      <c r="B12" s="44">
        <v>0</v>
      </c>
      <c r="C12" s="41"/>
    </row>
    <row r="13" spans="1:3" x14ac:dyDescent="0.3">
      <c r="A13" s="38" t="s">
        <v>26</v>
      </c>
      <c r="B13" s="41">
        <v>0</v>
      </c>
      <c r="C13" s="41"/>
    </row>
    <row r="14" spans="1:3" x14ac:dyDescent="0.3">
      <c r="A14" s="38" t="s">
        <v>27</v>
      </c>
      <c r="B14" s="41">
        <v>120</v>
      </c>
      <c r="C14" s="41"/>
    </row>
    <row r="15" spans="1:3" x14ac:dyDescent="0.3">
      <c r="A15" s="38" t="s">
        <v>28</v>
      </c>
      <c r="B15" s="41">
        <v>7</v>
      </c>
      <c r="C15" s="41"/>
    </row>
    <row r="16" spans="1:3" x14ac:dyDescent="0.3">
      <c r="A16" s="38" t="s">
        <v>29</v>
      </c>
      <c r="B16" s="41">
        <v>300</v>
      </c>
      <c r="C16" s="41"/>
    </row>
    <row r="17" spans="1:3" x14ac:dyDescent="0.3">
      <c r="A17" s="38" t="s">
        <v>30</v>
      </c>
      <c r="B17" s="44">
        <v>0</v>
      </c>
      <c r="C17" s="41"/>
    </row>
    <row r="18" spans="1:3" x14ac:dyDescent="0.3">
      <c r="A18" s="38" t="s">
        <v>31</v>
      </c>
      <c r="B18" s="41">
        <v>1000</v>
      </c>
      <c r="C18" s="41"/>
    </row>
    <row r="19" spans="1:3" x14ac:dyDescent="0.3">
      <c r="A19" s="38" t="s">
        <v>32</v>
      </c>
      <c r="B19" s="41">
        <v>2500</v>
      </c>
      <c r="C19" s="41"/>
    </row>
    <row r="20" spans="1:3" x14ac:dyDescent="0.3">
      <c r="A20" s="38" t="s">
        <v>3</v>
      </c>
      <c r="B20" s="41">
        <v>384.79</v>
      </c>
      <c r="C20" s="41"/>
    </row>
    <row r="21" spans="1:3" x14ac:dyDescent="0.3">
      <c r="A21" s="38" t="s">
        <v>33</v>
      </c>
      <c r="B21" s="41">
        <v>2000</v>
      </c>
      <c r="C21" s="41"/>
    </row>
    <row r="22" spans="1:3" x14ac:dyDescent="0.3">
      <c r="A22" s="42" t="s">
        <v>34</v>
      </c>
      <c r="B22" s="41">
        <f>SUM(B11:B21)</f>
        <v>7461.79</v>
      </c>
      <c r="C22" s="45"/>
    </row>
    <row r="23" spans="1:3" x14ac:dyDescent="0.3">
      <c r="A23" s="38" t="s">
        <v>35</v>
      </c>
      <c r="B23" s="41"/>
      <c r="C23" s="41">
        <f>SUM(B22)</f>
        <v>7461.79</v>
      </c>
    </row>
    <row r="24" spans="1:3" x14ac:dyDescent="0.3">
      <c r="A24" s="38" t="s">
        <v>36</v>
      </c>
      <c r="B24" s="41"/>
      <c r="C24" s="46">
        <f>SUM(B7-B22)</f>
        <v>15540.219999999998</v>
      </c>
    </row>
    <row r="25" spans="1:3" x14ac:dyDescent="0.3">
      <c r="A25" s="36"/>
      <c r="B25" s="47" t="s">
        <v>37</v>
      </c>
      <c r="C25" s="46">
        <f>SUM(C23:C24)</f>
        <v>23002.01</v>
      </c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7B1D6-519E-43BB-818D-2BFFAF5DACB0}">
  <dimension ref="A1:C25"/>
  <sheetViews>
    <sheetView topLeftCell="A3" workbookViewId="0">
      <selection activeCell="B20" sqref="B20"/>
    </sheetView>
  </sheetViews>
  <sheetFormatPr defaultRowHeight="14.4" x14ac:dyDescent="0.3"/>
  <cols>
    <col min="1" max="1" width="27.6640625" customWidth="1"/>
    <col min="2" max="2" width="23.109375" customWidth="1"/>
    <col min="3" max="3" width="27.109375" customWidth="1"/>
  </cols>
  <sheetData>
    <row r="1" spans="1:3" x14ac:dyDescent="0.3">
      <c r="A1" s="149" t="s">
        <v>70</v>
      </c>
      <c r="B1" s="149"/>
      <c r="C1" s="149"/>
    </row>
    <row r="2" spans="1:3" x14ac:dyDescent="0.3">
      <c r="A2" s="37"/>
      <c r="B2" s="37"/>
      <c r="C2" s="38"/>
    </row>
    <row r="3" spans="1:3" x14ac:dyDescent="0.3">
      <c r="A3" s="37" t="s">
        <v>18</v>
      </c>
      <c r="B3" s="39">
        <v>23002.01</v>
      </c>
      <c r="C3" s="39" t="s">
        <v>19</v>
      </c>
    </row>
    <row r="4" spans="1:3" x14ac:dyDescent="0.3">
      <c r="A4" s="40" t="s">
        <v>20</v>
      </c>
      <c r="B4" s="73">
        <v>10614.65</v>
      </c>
      <c r="C4" s="39"/>
    </row>
    <row r="5" spans="1:3" x14ac:dyDescent="0.3">
      <c r="A5" s="38" t="s">
        <v>21</v>
      </c>
      <c r="B5" s="43">
        <v>1581.54</v>
      </c>
      <c r="C5" s="41"/>
    </row>
    <row r="6" spans="1:3" x14ac:dyDescent="0.3">
      <c r="A6" s="38" t="s">
        <v>22</v>
      </c>
      <c r="B6" s="39"/>
      <c r="C6" s="39"/>
    </row>
    <row r="7" spans="1:3" x14ac:dyDescent="0.3">
      <c r="A7" s="42" t="s">
        <v>10</v>
      </c>
      <c r="B7" s="41">
        <f>SUM(B3+B4-B5+B6)</f>
        <v>32035.119999999995</v>
      </c>
      <c r="C7" s="43"/>
    </row>
    <row r="8" spans="1:3" x14ac:dyDescent="0.3">
      <c r="A8" s="38"/>
      <c r="B8" s="41"/>
      <c r="C8" s="41"/>
    </row>
    <row r="9" spans="1:3" x14ac:dyDescent="0.3">
      <c r="A9" s="38"/>
      <c r="B9" s="41"/>
      <c r="C9" s="41"/>
    </row>
    <row r="10" spans="1:3" x14ac:dyDescent="0.3">
      <c r="A10" s="38" t="s">
        <v>23</v>
      </c>
      <c r="B10" s="41"/>
      <c r="C10" s="41"/>
    </row>
    <row r="11" spans="1:3" x14ac:dyDescent="0.3">
      <c r="A11" s="38" t="s">
        <v>24</v>
      </c>
      <c r="B11" s="44">
        <v>1150</v>
      </c>
      <c r="C11" s="41"/>
    </row>
    <row r="12" spans="1:3" x14ac:dyDescent="0.3">
      <c r="A12" s="38" t="s">
        <v>25</v>
      </c>
      <c r="B12" s="44">
        <v>0</v>
      </c>
      <c r="C12" s="41"/>
    </row>
    <row r="13" spans="1:3" x14ac:dyDescent="0.3">
      <c r="A13" s="38" t="s">
        <v>26</v>
      </c>
      <c r="B13" s="41">
        <v>0</v>
      </c>
      <c r="C13" s="41"/>
    </row>
    <row r="14" spans="1:3" x14ac:dyDescent="0.3">
      <c r="A14" s="38" t="s">
        <v>27</v>
      </c>
      <c r="B14" s="41">
        <v>120</v>
      </c>
      <c r="C14" s="41"/>
    </row>
    <row r="15" spans="1:3" x14ac:dyDescent="0.3">
      <c r="A15" s="38" t="s">
        <v>28</v>
      </c>
      <c r="B15" s="41">
        <v>7</v>
      </c>
      <c r="C15" s="41"/>
    </row>
    <row r="16" spans="1:3" x14ac:dyDescent="0.3">
      <c r="A16" s="38" t="s">
        <v>29</v>
      </c>
      <c r="B16" s="41">
        <v>300</v>
      </c>
      <c r="C16" s="41"/>
    </row>
    <row r="17" spans="1:3" x14ac:dyDescent="0.3">
      <c r="A17" s="38" t="s">
        <v>30</v>
      </c>
      <c r="B17" s="44">
        <v>0</v>
      </c>
      <c r="C17" s="41"/>
    </row>
    <row r="18" spans="1:3" x14ac:dyDescent="0.3">
      <c r="A18" s="38" t="s">
        <v>31</v>
      </c>
      <c r="B18" s="41">
        <v>1000</v>
      </c>
      <c r="C18" s="41"/>
    </row>
    <row r="19" spans="1:3" x14ac:dyDescent="0.3">
      <c r="A19" s="38" t="s">
        <v>32</v>
      </c>
      <c r="B19" s="41">
        <v>2500</v>
      </c>
      <c r="C19" s="41"/>
    </row>
    <row r="20" spans="1:3" x14ac:dyDescent="0.3">
      <c r="A20" s="38" t="s">
        <v>3</v>
      </c>
      <c r="B20" s="43">
        <v>487.27</v>
      </c>
      <c r="C20" s="41"/>
    </row>
    <row r="21" spans="1:3" x14ac:dyDescent="0.3">
      <c r="A21" s="38" t="s">
        <v>33</v>
      </c>
      <c r="B21" s="41">
        <v>2000</v>
      </c>
      <c r="C21" s="41"/>
    </row>
    <row r="22" spans="1:3" x14ac:dyDescent="0.3">
      <c r="A22" s="42" t="s">
        <v>34</v>
      </c>
      <c r="B22" s="41">
        <f>SUM(B11:B21)</f>
        <v>7564.27</v>
      </c>
      <c r="C22" s="45"/>
    </row>
    <row r="23" spans="1:3" x14ac:dyDescent="0.3">
      <c r="A23" s="38" t="s">
        <v>35</v>
      </c>
      <c r="B23" s="41"/>
      <c r="C23" s="41">
        <f>SUM(B22)</f>
        <v>7564.27</v>
      </c>
    </row>
    <row r="24" spans="1:3" x14ac:dyDescent="0.3">
      <c r="A24" s="38" t="s">
        <v>36</v>
      </c>
      <c r="B24" s="41"/>
      <c r="C24" s="46">
        <f>SUM(B7-B22)</f>
        <v>24470.849999999995</v>
      </c>
    </row>
    <row r="25" spans="1:3" x14ac:dyDescent="0.3">
      <c r="A25" s="36"/>
      <c r="B25" s="47" t="s">
        <v>71</v>
      </c>
      <c r="C25" s="46">
        <f>SUM(C23:C24)</f>
        <v>32035.119999999995</v>
      </c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318DD-3E30-47D6-86CA-175D738D28F5}">
  <sheetPr>
    <pageSetUpPr fitToPage="1"/>
  </sheetPr>
  <dimension ref="A1:C25"/>
  <sheetViews>
    <sheetView workbookViewId="0">
      <selection activeCell="C8" sqref="C8"/>
    </sheetView>
  </sheetViews>
  <sheetFormatPr defaultRowHeight="14.4" x14ac:dyDescent="0.3"/>
  <cols>
    <col min="1" max="1" width="35" customWidth="1"/>
    <col min="2" max="2" width="29.109375" customWidth="1"/>
    <col min="3" max="3" width="36.88671875" customWidth="1"/>
  </cols>
  <sheetData>
    <row r="1" spans="1:3" x14ac:dyDescent="0.3">
      <c r="A1" s="142" t="s">
        <v>100</v>
      </c>
      <c r="B1" s="143"/>
      <c r="C1" s="144"/>
    </row>
    <row r="2" spans="1:3" x14ac:dyDescent="0.3">
      <c r="A2" s="37"/>
      <c r="B2" s="37"/>
      <c r="C2" s="38"/>
    </row>
    <row r="3" spans="1:3" x14ac:dyDescent="0.3">
      <c r="A3" s="37" t="s">
        <v>18</v>
      </c>
      <c r="B3" s="39">
        <v>23002.01</v>
      </c>
      <c r="C3" s="39" t="s">
        <v>19</v>
      </c>
    </row>
    <row r="4" spans="1:3" x14ac:dyDescent="0.3">
      <c r="A4" s="40" t="s">
        <v>20</v>
      </c>
      <c r="B4" s="73">
        <v>10664.65</v>
      </c>
      <c r="C4" s="39"/>
    </row>
    <row r="5" spans="1:3" x14ac:dyDescent="0.3">
      <c r="A5" s="38" t="s">
        <v>21</v>
      </c>
      <c r="B5" s="43">
        <v>2237.48</v>
      </c>
      <c r="C5" s="41"/>
    </row>
    <row r="6" spans="1:3" x14ac:dyDescent="0.3">
      <c r="A6" s="38" t="s">
        <v>22</v>
      </c>
      <c r="B6" s="39"/>
      <c r="C6" s="39"/>
    </row>
    <row r="7" spans="1:3" x14ac:dyDescent="0.3">
      <c r="A7" s="42" t="s">
        <v>10</v>
      </c>
      <c r="B7" s="41">
        <f>SUM(B3+B4-B5+B6)</f>
        <v>31429.179999999997</v>
      </c>
      <c r="C7" s="43"/>
    </row>
    <row r="8" spans="1:3" x14ac:dyDescent="0.3">
      <c r="A8" s="38"/>
      <c r="B8" s="41"/>
      <c r="C8" s="41"/>
    </row>
    <row r="9" spans="1:3" x14ac:dyDescent="0.3">
      <c r="A9" s="38"/>
      <c r="B9" s="41"/>
      <c r="C9" s="41"/>
    </row>
    <row r="10" spans="1:3" x14ac:dyDescent="0.3">
      <c r="A10" s="38" t="s">
        <v>23</v>
      </c>
      <c r="B10" s="41"/>
      <c r="C10" s="41"/>
    </row>
    <row r="11" spans="1:3" x14ac:dyDescent="0.3">
      <c r="A11" s="38" t="s">
        <v>24</v>
      </c>
      <c r="B11" s="44">
        <v>1150</v>
      </c>
      <c r="C11" s="41"/>
    </row>
    <row r="12" spans="1:3" x14ac:dyDescent="0.3">
      <c r="A12" s="38" t="s">
        <v>25</v>
      </c>
      <c r="B12" s="44">
        <v>0</v>
      </c>
      <c r="C12" s="41"/>
    </row>
    <row r="13" spans="1:3" x14ac:dyDescent="0.3">
      <c r="A13" s="38" t="s">
        <v>26</v>
      </c>
      <c r="B13" s="41">
        <v>0</v>
      </c>
      <c r="C13" s="41"/>
    </row>
    <row r="14" spans="1:3" x14ac:dyDescent="0.3">
      <c r="A14" s="38" t="s">
        <v>27</v>
      </c>
      <c r="B14" s="41">
        <v>120</v>
      </c>
      <c r="C14" s="41"/>
    </row>
    <row r="15" spans="1:3" x14ac:dyDescent="0.3">
      <c r="A15" s="38" t="s">
        <v>28</v>
      </c>
      <c r="B15" s="41">
        <v>7</v>
      </c>
      <c r="C15" s="41"/>
    </row>
    <row r="16" spans="1:3" x14ac:dyDescent="0.3">
      <c r="A16" s="38" t="s">
        <v>29</v>
      </c>
      <c r="B16" s="41">
        <v>300</v>
      </c>
      <c r="C16" s="41"/>
    </row>
    <row r="17" spans="1:3" x14ac:dyDescent="0.3">
      <c r="A17" s="38" t="s">
        <v>30</v>
      </c>
      <c r="B17" s="44">
        <v>0</v>
      </c>
      <c r="C17" s="41"/>
    </row>
    <row r="18" spans="1:3" x14ac:dyDescent="0.3">
      <c r="A18" s="38" t="s">
        <v>31</v>
      </c>
      <c r="B18" s="41">
        <v>1000</v>
      </c>
      <c r="C18" s="41"/>
    </row>
    <row r="19" spans="1:3" x14ac:dyDescent="0.3">
      <c r="A19" s="38" t="s">
        <v>32</v>
      </c>
      <c r="B19" s="41">
        <v>2500</v>
      </c>
      <c r="C19" s="41"/>
    </row>
    <row r="20" spans="1:3" x14ac:dyDescent="0.3">
      <c r="A20" s="38" t="s">
        <v>3</v>
      </c>
      <c r="B20" s="41">
        <v>398.01</v>
      </c>
      <c r="C20" s="41"/>
    </row>
    <row r="21" spans="1:3" x14ac:dyDescent="0.3">
      <c r="A21" s="38" t="s">
        <v>33</v>
      </c>
      <c r="B21" s="41">
        <v>2000</v>
      </c>
      <c r="C21" s="41"/>
    </row>
    <row r="22" spans="1:3" x14ac:dyDescent="0.3">
      <c r="A22" s="42" t="s">
        <v>34</v>
      </c>
      <c r="B22" s="41">
        <f>SUM(B11:B21)</f>
        <v>7475.01</v>
      </c>
      <c r="C22" s="45"/>
    </row>
    <row r="23" spans="1:3" x14ac:dyDescent="0.3">
      <c r="A23" s="38" t="s">
        <v>35</v>
      </c>
      <c r="B23" s="41"/>
      <c r="C23" s="41">
        <f>SUM(B22)</f>
        <v>7475.01</v>
      </c>
    </row>
    <row r="24" spans="1:3" x14ac:dyDescent="0.3">
      <c r="A24" s="38" t="s">
        <v>36</v>
      </c>
      <c r="B24" s="41"/>
      <c r="C24" s="46">
        <f>SUM(B7-B22)</f>
        <v>23954.17</v>
      </c>
    </row>
    <row r="25" spans="1:3" x14ac:dyDescent="0.3">
      <c r="A25" s="36"/>
      <c r="B25" s="47" t="s">
        <v>72</v>
      </c>
      <c r="C25" s="46">
        <f>SUM(C23:C24)</f>
        <v>31429.18</v>
      </c>
    </row>
  </sheetData>
  <mergeCells count="1">
    <mergeCell ref="A1:C1"/>
  </mergeCells>
  <pageMargins left="0.7" right="0.7" top="0.75" bottom="0.75" header="0.3" footer="0.3"/>
  <pageSetup fitToWidth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7142B-5A15-425F-B41D-06A759254DFC}">
  <dimension ref="A1:F25"/>
  <sheetViews>
    <sheetView workbookViewId="0">
      <selection activeCell="G25" sqref="G25"/>
    </sheetView>
  </sheetViews>
  <sheetFormatPr defaultRowHeight="14.4" x14ac:dyDescent="0.3"/>
  <cols>
    <col min="1" max="1" width="30" customWidth="1"/>
    <col min="2" max="2" width="44.109375" customWidth="1"/>
    <col min="3" max="3" width="34.77734375" customWidth="1"/>
  </cols>
  <sheetData>
    <row r="1" spans="1:3" x14ac:dyDescent="0.3">
      <c r="A1" s="142" t="s">
        <v>101</v>
      </c>
      <c r="B1" s="143"/>
      <c r="C1" s="144"/>
    </row>
    <row r="2" spans="1:3" x14ac:dyDescent="0.3">
      <c r="A2" s="37"/>
      <c r="B2" s="37"/>
      <c r="C2" s="38"/>
    </row>
    <row r="3" spans="1:3" x14ac:dyDescent="0.3">
      <c r="A3" s="37" t="s">
        <v>18</v>
      </c>
      <c r="B3" s="39">
        <v>23002.01</v>
      </c>
      <c r="C3" s="39" t="s">
        <v>19</v>
      </c>
    </row>
    <row r="4" spans="1:3" x14ac:dyDescent="0.3">
      <c r="A4" s="40" t="s">
        <v>20</v>
      </c>
      <c r="B4" s="39">
        <v>10664.65</v>
      </c>
      <c r="C4" s="39"/>
    </row>
    <row r="5" spans="1:3" x14ac:dyDescent="0.3">
      <c r="A5" s="38" t="s">
        <v>21</v>
      </c>
      <c r="B5" s="41">
        <v>6602.86</v>
      </c>
      <c r="C5" s="41"/>
    </row>
    <row r="6" spans="1:3" x14ac:dyDescent="0.3">
      <c r="A6" s="38" t="s">
        <v>22</v>
      </c>
      <c r="B6" s="39"/>
      <c r="C6" s="39"/>
    </row>
    <row r="7" spans="1:3" x14ac:dyDescent="0.3">
      <c r="A7" s="42" t="s">
        <v>10</v>
      </c>
      <c r="B7" s="41">
        <f>SUM(B3+B4-B5+B6)</f>
        <v>27063.799999999996</v>
      </c>
      <c r="C7" s="43"/>
    </row>
    <row r="8" spans="1:3" x14ac:dyDescent="0.3">
      <c r="A8" s="38"/>
      <c r="B8" s="41"/>
      <c r="C8" s="41"/>
    </row>
    <row r="9" spans="1:3" x14ac:dyDescent="0.3">
      <c r="A9" s="38"/>
      <c r="B9" s="41"/>
      <c r="C9" s="41"/>
    </row>
    <row r="10" spans="1:3" x14ac:dyDescent="0.3">
      <c r="A10" s="38" t="s">
        <v>23</v>
      </c>
      <c r="B10" s="41"/>
      <c r="C10" s="41"/>
    </row>
    <row r="11" spans="1:3" x14ac:dyDescent="0.3">
      <c r="A11" s="38" t="s">
        <v>24</v>
      </c>
      <c r="B11" s="44">
        <v>1150</v>
      </c>
      <c r="C11" s="41"/>
    </row>
    <row r="12" spans="1:3" x14ac:dyDescent="0.3">
      <c r="A12" s="38" t="s">
        <v>25</v>
      </c>
      <c r="B12" s="44">
        <v>0</v>
      </c>
      <c r="C12" s="41"/>
    </row>
    <row r="13" spans="1:3" x14ac:dyDescent="0.3">
      <c r="A13" s="38" t="s">
        <v>26</v>
      </c>
      <c r="B13" s="41">
        <v>0</v>
      </c>
      <c r="C13" s="41"/>
    </row>
    <row r="14" spans="1:3" x14ac:dyDescent="0.3">
      <c r="A14" s="38" t="s">
        <v>27</v>
      </c>
      <c r="B14" s="41">
        <v>120</v>
      </c>
      <c r="C14" s="41"/>
    </row>
    <row r="15" spans="1:3" x14ac:dyDescent="0.3">
      <c r="A15" s="38" t="s">
        <v>28</v>
      </c>
      <c r="B15" s="41">
        <v>7</v>
      </c>
      <c r="C15" s="41"/>
    </row>
    <row r="16" spans="1:3" x14ac:dyDescent="0.3">
      <c r="A16" s="38" t="s">
        <v>29</v>
      </c>
      <c r="B16" s="41">
        <v>300</v>
      </c>
      <c r="C16" s="41"/>
    </row>
    <row r="17" spans="1:6" x14ac:dyDescent="0.3">
      <c r="A17" s="38" t="s">
        <v>30</v>
      </c>
      <c r="B17" s="44">
        <v>0</v>
      </c>
      <c r="C17" s="41"/>
      <c r="F17" t="s">
        <v>104</v>
      </c>
    </row>
    <row r="18" spans="1:6" x14ac:dyDescent="0.3">
      <c r="A18" s="38" t="s">
        <v>31</v>
      </c>
      <c r="B18" s="41">
        <v>1000</v>
      </c>
      <c r="C18" s="41"/>
    </row>
    <row r="19" spans="1:6" x14ac:dyDescent="0.3">
      <c r="A19" s="38" t="s">
        <v>32</v>
      </c>
      <c r="B19" s="41">
        <v>2500</v>
      </c>
      <c r="C19" s="41"/>
    </row>
    <row r="20" spans="1:6" x14ac:dyDescent="0.3">
      <c r="A20" s="38" t="s">
        <v>3</v>
      </c>
      <c r="B20" s="41">
        <v>398.01</v>
      </c>
      <c r="C20" s="41"/>
    </row>
    <row r="21" spans="1:6" x14ac:dyDescent="0.3">
      <c r="A21" s="38" t="s">
        <v>33</v>
      </c>
      <c r="B21" s="41">
        <v>2000</v>
      </c>
      <c r="C21" s="41"/>
    </row>
    <row r="22" spans="1:6" x14ac:dyDescent="0.3">
      <c r="A22" s="42" t="s">
        <v>34</v>
      </c>
      <c r="B22" s="41">
        <f>SUM(B11:B21)</f>
        <v>7475.01</v>
      </c>
      <c r="C22" s="45"/>
    </row>
    <row r="23" spans="1:6" x14ac:dyDescent="0.3">
      <c r="A23" s="38" t="s">
        <v>35</v>
      </c>
      <c r="B23" s="41"/>
      <c r="C23" s="41">
        <f>SUM(B22)</f>
        <v>7475.01</v>
      </c>
    </row>
    <row r="24" spans="1:6" x14ac:dyDescent="0.3">
      <c r="A24" s="38" t="s">
        <v>36</v>
      </c>
      <c r="B24" s="41"/>
      <c r="C24" s="46">
        <f>SUM(B7-B22)</f>
        <v>19588.789999999994</v>
      </c>
    </row>
    <row r="25" spans="1:6" x14ac:dyDescent="0.3">
      <c r="A25" s="36"/>
      <c r="B25" s="47" t="s">
        <v>72</v>
      </c>
      <c r="C25" s="46">
        <f>SUM(C23:C24)</f>
        <v>27063.799999999996</v>
      </c>
    </row>
  </sheetData>
  <mergeCells count="1">
    <mergeCell ref="A1:C1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D398A-8E22-474B-B11B-A74B63DD314E}">
  <dimension ref="A1:D25"/>
  <sheetViews>
    <sheetView workbookViewId="0">
      <selection activeCell="D25" sqref="A1:D25"/>
    </sheetView>
  </sheetViews>
  <sheetFormatPr defaultRowHeight="14.4" x14ac:dyDescent="0.3"/>
  <cols>
    <col min="1" max="1" width="35.21875" customWidth="1"/>
    <col min="2" max="2" width="23.6640625" customWidth="1"/>
    <col min="3" max="3" width="21.44140625" customWidth="1"/>
    <col min="4" max="4" width="14.44140625" customWidth="1"/>
  </cols>
  <sheetData>
    <row r="1" spans="1:4" x14ac:dyDescent="0.3">
      <c r="A1" s="142" t="s">
        <v>128</v>
      </c>
      <c r="B1" s="143"/>
      <c r="C1" s="144"/>
      <c r="D1" s="36"/>
    </row>
    <row r="2" spans="1:4" x14ac:dyDescent="0.3">
      <c r="B2" s="37"/>
      <c r="C2" s="38"/>
      <c r="D2" s="36"/>
    </row>
    <row r="3" spans="1:4" x14ac:dyDescent="0.3">
      <c r="A3" s="37" t="s">
        <v>18</v>
      </c>
      <c r="B3" s="39">
        <v>23002.01</v>
      </c>
      <c r="C3" s="39" t="s">
        <v>124</v>
      </c>
      <c r="D3" s="45">
        <v>26013.39</v>
      </c>
    </row>
    <row r="4" spans="1:4" x14ac:dyDescent="0.3">
      <c r="A4" s="40" t="s">
        <v>20</v>
      </c>
      <c r="B4" s="39">
        <v>10779.65</v>
      </c>
      <c r="C4" s="39" t="s">
        <v>125</v>
      </c>
      <c r="D4" s="45">
        <v>115</v>
      </c>
    </row>
    <row r="5" spans="1:4" x14ac:dyDescent="0.3">
      <c r="A5" s="38" t="s">
        <v>21</v>
      </c>
      <c r="B5" s="41">
        <v>7653.27</v>
      </c>
      <c r="C5" s="41"/>
      <c r="D5" s="45"/>
    </row>
    <row r="6" spans="1:4" x14ac:dyDescent="0.3">
      <c r="A6" s="38" t="s">
        <v>22</v>
      </c>
      <c r="B6" s="39"/>
      <c r="C6" s="39"/>
      <c r="D6" s="45"/>
    </row>
    <row r="7" spans="1:4" x14ac:dyDescent="0.3">
      <c r="A7" s="42" t="s">
        <v>10</v>
      </c>
      <c r="B7" s="41">
        <f>SUM(B3+B4-B5+B6)</f>
        <v>26128.389999999996</v>
      </c>
      <c r="C7" s="43"/>
      <c r="D7" s="39">
        <f>SUM(D3:FD4)</f>
        <v>26128.39</v>
      </c>
    </row>
    <row r="8" spans="1:4" x14ac:dyDescent="0.3">
      <c r="A8" s="38"/>
      <c r="B8" s="41"/>
      <c r="C8" s="41"/>
      <c r="D8" s="36"/>
    </row>
    <row r="9" spans="1:4" x14ac:dyDescent="0.3">
      <c r="A9" s="38"/>
      <c r="B9" s="41"/>
      <c r="C9" s="41"/>
      <c r="D9" s="36"/>
    </row>
    <row r="10" spans="1:4" x14ac:dyDescent="0.3">
      <c r="A10" s="38" t="s">
        <v>23</v>
      </c>
      <c r="B10" s="41"/>
      <c r="C10" s="41" t="s">
        <v>127</v>
      </c>
      <c r="D10" s="36"/>
    </row>
    <row r="11" spans="1:4" x14ac:dyDescent="0.3">
      <c r="A11" s="38" t="s">
        <v>24</v>
      </c>
      <c r="B11" s="44">
        <v>1150</v>
      </c>
      <c r="C11" s="44">
        <v>1150</v>
      </c>
      <c r="D11" s="36"/>
    </row>
    <row r="12" spans="1:4" x14ac:dyDescent="0.3">
      <c r="A12" s="38" t="s">
        <v>25</v>
      </c>
      <c r="B12" s="44">
        <v>0</v>
      </c>
      <c r="C12" s="44">
        <v>0</v>
      </c>
      <c r="D12" s="36"/>
    </row>
    <row r="13" spans="1:4" x14ac:dyDescent="0.3">
      <c r="A13" s="38" t="s">
        <v>26</v>
      </c>
      <c r="B13" s="41">
        <v>0</v>
      </c>
      <c r="C13" s="41">
        <v>0</v>
      </c>
      <c r="D13" s="36"/>
    </row>
    <row r="14" spans="1:4" x14ac:dyDescent="0.3">
      <c r="A14" s="38" t="s">
        <v>27</v>
      </c>
      <c r="B14" s="41">
        <v>120</v>
      </c>
      <c r="C14" s="41">
        <v>120</v>
      </c>
      <c r="D14" s="36"/>
    </row>
    <row r="15" spans="1:4" x14ac:dyDescent="0.3">
      <c r="A15" s="38" t="s">
        <v>126</v>
      </c>
      <c r="B15" s="41">
        <v>7</v>
      </c>
      <c r="C15" s="41">
        <v>7</v>
      </c>
      <c r="D15" s="36"/>
    </row>
    <row r="16" spans="1:4" x14ac:dyDescent="0.3">
      <c r="A16" s="38" t="s">
        <v>29</v>
      </c>
      <c r="B16" s="41">
        <v>300</v>
      </c>
      <c r="C16" s="41">
        <v>300</v>
      </c>
      <c r="D16" s="36"/>
    </row>
    <row r="17" spans="1:4" x14ac:dyDescent="0.3">
      <c r="A17" s="38" t="s">
        <v>30</v>
      </c>
      <c r="B17" s="44">
        <v>0</v>
      </c>
      <c r="C17" s="44">
        <v>0</v>
      </c>
      <c r="D17" s="36"/>
    </row>
    <row r="18" spans="1:4" x14ac:dyDescent="0.3">
      <c r="A18" s="38" t="s">
        <v>31</v>
      </c>
      <c r="B18" s="41">
        <v>1000</v>
      </c>
      <c r="C18" s="41">
        <v>1000</v>
      </c>
      <c r="D18" s="36"/>
    </row>
    <row r="19" spans="1:4" x14ac:dyDescent="0.3">
      <c r="A19" s="38" t="s">
        <v>32</v>
      </c>
      <c r="B19" s="41">
        <v>2500</v>
      </c>
      <c r="C19" s="41">
        <v>2500</v>
      </c>
      <c r="D19" s="36"/>
    </row>
    <row r="20" spans="1:4" x14ac:dyDescent="0.3">
      <c r="A20" s="38" t="s">
        <v>3</v>
      </c>
      <c r="B20" s="41">
        <v>398.01</v>
      </c>
      <c r="C20" s="41">
        <v>374.69</v>
      </c>
      <c r="D20" s="36"/>
    </row>
    <row r="21" spans="1:4" x14ac:dyDescent="0.3">
      <c r="A21" s="38" t="s">
        <v>33</v>
      </c>
      <c r="B21" s="41">
        <v>2000</v>
      </c>
      <c r="C21" s="41">
        <v>2000</v>
      </c>
      <c r="D21" s="36"/>
    </row>
    <row r="22" spans="1:4" x14ac:dyDescent="0.3">
      <c r="A22" s="42" t="s">
        <v>34</v>
      </c>
      <c r="B22" s="41">
        <f>SUM(B11:B21)</f>
        <v>7475.01</v>
      </c>
      <c r="C22" s="41">
        <f>SUM(C11:C21)</f>
        <v>7451.69</v>
      </c>
      <c r="D22" s="36"/>
    </row>
    <row r="23" spans="1:4" x14ac:dyDescent="0.3">
      <c r="A23" s="38" t="s">
        <v>35</v>
      </c>
      <c r="B23" s="41"/>
      <c r="C23" s="41">
        <f>SUM(B22)</f>
        <v>7475.01</v>
      </c>
      <c r="D23" s="36"/>
    </row>
    <row r="24" spans="1:4" x14ac:dyDescent="0.3">
      <c r="A24" s="38" t="s">
        <v>36</v>
      </c>
      <c r="B24" s="41"/>
      <c r="C24" s="46">
        <f>SUM(B7-B22)</f>
        <v>18653.379999999997</v>
      </c>
      <c r="D24" s="36"/>
    </row>
    <row r="25" spans="1:4" x14ac:dyDescent="0.3">
      <c r="A25" s="36"/>
      <c r="B25" s="47" t="s">
        <v>72</v>
      </c>
      <c r="C25" s="46">
        <f>SUM(C23:C24)</f>
        <v>26128.39</v>
      </c>
      <c r="D25" s="36"/>
    </row>
  </sheetData>
  <mergeCells count="1">
    <mergeCell ref="A1:C1"/>
  </mergeCells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E304A-9F13-4913-87F9-C3A7110B1D34}">
  <dimension ref="A1:D25"/>
  <sheetViews>
    <sheetView workbookViewId="0">
      <selection activeCell="F25" sqref="F25"/>
    </sheetView>
  </sheetViews>
  <sheetFormatPr defaultRowHeight="14.4" x14ac:dyDescent="0.3"/>
  <cols>
    <col min="1" max="1" width="31" customWidth="1"/>
    <col min="2" max="2" width="24.6640625" bestFit="1" customWidth="1"/>
    <col min="3" max="3" width="21.44140625" customWidth="1"/>
    <col min="4" max="4" width="17.5546875" customWidth="1"/>
  </cols>
  <sheetData>
    <row r="1" spans="1:4" x14ac:dyDescent="0.3">
      <c r="A1" s="142" t="s">
        <v>139</v>
      </c>
      <c r="B1" s="143"/>
      <c r="C1" s="144"/>
      <c r="D1" s="36"/>
    </row>
    <row r="2" spans="1:4" x14ac:dyDescent="0.3">
      <c r="B2" s="37"/>
      <c r="C2" s="38"/>
      <c r="D2" s="36"/>
    </row>
    <row r="3" spans="1:4" x14ac:dyDescent="0.3">
      <c r="A3" s="37" t="s">
        <v>18</v>
      </c>
      <c r="B3" s="39">
        <v>23002.01</v>
      </c>
      <c r="C3" s="39" t="s">
        <v>124</v>
      </c>
      <c r="D3" s="45">
        <v>24979.37</v>
      </c>
    </row>
    <row r="4" spans="1:4" x14ac:dyDescent="0.3">
      <c r="A4" s="40" t="s">
        <v>20</v>
      </c>
      <c r="B4" s="39">
        <v>10796.05</v>
      </c>
      <c r="C4" s="39" t="s">
        <v>125</v>
      </c>
      <c r="D4" s="85">
        <v>99.4</v>
      </c>
    </row>
    <row r="5" spans="1:4" x14ac:dyDescent="0.3">
      <c r="A5" s="38" t="s">
        <v>21</v>
      </c>
      <c r="B5" s="41">
        <v>8719.2900000000009</v>
      </c>
      <c r="C5" s="41"/>
      <c r="D5" s="45"/>
    </row>
    <row r="6" spans="1:4" x14ac:dyDescent="0.3">
      <c r="A6" s="38" t="s">
        <v>22</v>
      </c>
      <c r="B6" s="39"/>
      <c r="C6" s="39"/>
      <c r="D6" s="45"/>
    </row>
    <row r="7" spans="1:4" x14ac:dyDescent="0.3">
      <c r="A7" s="42" t="s">
        <v>10</v>
      </c>
      <c r="B7" s="41">
        <f>SUM(B3+B4-B5+B6)</f>
        <v>25078.769999999997</v>
      </c>
      <c r="C7" s="43"/>
      <c r="D7" s="39">
        <f>SUM(D3:FD4)</f>
        <v>25078.77</v>
      </c>
    </row>
    <row r="8" spans="1:4" x14ac:dyDescent="0.3">
      <c r="A8" s="38"/>
      <c r="B8" s="41"/>
      <c r="C8" s="41"/>
      <c r="D8" s="36"/>
    </row>
    <row r="9" spans="1:4" x14ac:dyDescent="0.3">
      <c r="A9" s="38"/>
      <c r="B9" s="41"/>
      <c r="C9" s="41"/>
      <c r="D9" s="36"/>
    </row>
    <row r="10" spans="1:4" x14ac:dyDescent="0.3">
      <c r="A10" s="38" t="s">
        <v>23</v>
      </c>
      <c r="B10" s="41"/>
      <c r="C10" s="41" t="s">
        <v>127</v>
      </c>
      <c r="D10" s="36"/>
    </row>
    <row r="11" spans="1:4" x14ac:dyDescent="0.3">
      <c r="A11" s="38" t="s">
        <v>24</v>
      </c>
      <c r="B11" s="44">
        <v>1150</v>
      </c>
      <c r="C11" s="44">
        <v>1150</v>
      </c>
      <c r="D11" s="36"/>
    </row>
    <row r="12" spans="1:4" x14ac:dyDescent="0.3">
      <c r="A12" s="38" t="s">
        <v>25</v>
      </c>
      <c r="B12" s="44">
        <v>0</v>
      </c>
      <c r="C12" s="44">
        <v>0</v>
      </c>
      <c r="D12" s="36"/>
    </row>
    <row r="13" spans="1:4" x14ac:dyDescent="0.3">
      <c r="A13" s="38" t="s">
        <v>26</v>
      </c>
      <c r="B13" s="41">
        <v>0</v>
      </c>
      <c r="C13" s="41">
        <v>0</v>
      </c>
      <c r="D13" s="36"/>
    </row>
    <row r="14" spans="1:4" x14ac:dyDescent="0.3">
      <c r="A14" s="38" t="s">
        <v>27</v>
      </c>
      <c r="B14" s="41">
        <v>120</v>
      </c>
      <c r="C14" s="41">
        <v>120</v>
      </c>
      <c r="D14" s="36"/>
    </row>
    <row r="15" spans="1:4" x14ac:dyDescent="0.3">
      <c r="A15" s="38" t="s">
        <v>126</v>
      </c>
      <c r="B15" s="41">
        <v>7</v>
      </c>
      <c r="C15" s="41">
        <v>27</v>
      </c>
      <c r="D15" s="36"/>
    </row>
    <row r="16" spans="1:4" x14ac:dyDescent="0.3">
      <c r="A16" s="38" t="s">
        <v>29</v>
      </c>
      <c r="B16" s="41">
        <v>300</v>
      </c>
      <c r="C16" s="41">
        <v>300</v>
      </c>
      <c r="D16" s="36"/>
    </row>
    <row r="17" spans="1:4" x14ac:dyDescent="0.3">
      <c r="A17" s="38" t="s">
        <v>30</v>
      </c>
      <c r="B17" s="44">
        <v>0</v>
      </c>
      <c r="C17" s="44">
        <v>0</v>
      </c>
      <c r="D17" s="36"/>
    </row>
    <row r="18" spans="1:4" x14ac:dyDescent="0.3">
      <c r="A18" s="38" t="s">
        <v>31</v>
      </c>
      <c r="B18" s="41">
        <v>1000</v>
      </c>
      <c r="C18" s="41">
        <v>1500</v>
      </c>
      <c r="D18" s="36"/>
    </row>
    <row r="19" spans="1:4" x14ac:dyDescent="0.3">
      <c r="A19" s="38" t="s">
        <v>32</v>
      </c>
      <c r="B19" s="41">
        <v>2500</v>
      </c>
      <c r="C19" s="41">
        <v>2500</v>
      </c>
      <c r="D19" s="36"/>
    </row>
    <row r="20" spans="1:4" x14ac:dyDescent="0.3">
      <c r="A20" s="38" t="s">
        <v>3</v>
      </c>
      <c r="B20" s="41">
        <v>398.01</v>
      </c>
      <c r="C20" s="43">
        <v>268.69</v>
      </c>
      <c r="D20" s="36"/>
    </row>
    <row r="21" spans="1:4" x14ac:dyDescent="0.3">
      <c r="A21" s="38" t="s">
        <v>33</v>
      </c>
      <c r="B21" s="41">
        <v>2000</v>
      </c>
      <c r="C21" s="41">
        <v>2000</v>
      </c>
      <c r="D21" s="36"/>
    </row>
    <row r="22" spans="1:4" x14ac:dyDescent="0.3">
      <c r="A22" s="42" t="s">
        <v>34</v>
      </c>
      <c r="B22" s="41">
        <f>SUM(B11:B21)</f>
        <v>7475.01</v>
      </c>
      <c r="C22" s="41">
        <f>SUM(C11:C21)</f>
        <v>7865.69</v>
      </c>
      <c r="D22" s="36"/>
    </row>
    <row r="23" spans="1:4" x14ac:dyDescent="0.3">
      <c r="A23" s="38" t="s">
        <v>35</v>
      </c>
      <c r="B23" s="41"/>
      <c r="C23" s="41">
        <f>SUM(B22)</f>
        <v>7475.01</v>
      </c>
      <c r="D23" s="36"/>
    </row>
    <row r="24" spans="1:4" x14ac:dyDescent="0.3">
      <c r="A24" s="38" t="s">
        <v>36</v>
      </c>
      <c r="B24" s="41"/>
      <c r="C24" s="46">
        <f>SUM(B7-B22)</f>
        <v>17603.759999999995</v>
      </c>
      <c r="D24" s="36"/>
    </row>
    <row r="25" spans="1:4" x14ac:dyDescent="0.3">
      <c r="A25" s="36"/>
      <c r="B25" s="47" t="s">
        <v>72</v>
      </c>
      <c r="C25" s="46">
        <f>SUM(C23:C24)</f>
        <v>25078.769999999997</v>
      </c>
      <c r="D25" s="36"/>
    </row>
  </sheetData>
  <mergeCells count="1">
    <mergeCell ref="A1:C1"/>
  </mergeCells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0F8F6-8FE3-4E11-A66B-5B6C55CAD500}">
  <dimension ref="A1:D25"/>
  <sheetViews>
    <sheetView workbookViewId="0">
      <selection activeCell="D25" sqref="A1:D25"/>
    </sheetView>
  </sheetViews>
  <sheetFormatPr defaultRowHeight="14.4" x14ac:dyDescent="0.3"/>
  <cols>
    <col min="1" max="1" width="41.5546875" customWidth="1"/>
    <col min="2" max="2" width="23.109375" customWidth="1"/>
    <col min="3" max="3" width="21.33203125" customWidth="1"/>
    <col min="4" max="4" width="23.88671875" customWidth="1"/>
  </cols>
  <sheetData>
    <row r="1" spans="1:4" x14ac:dyDescent="0.3">
      <c r="A1" s="142" t="s">
        <v>151</v>
      </c>
      <c r="B1" s="143"/>
      <c r="C1" s="144"/>
      <c r="D1" s="36"/>
    </row>
    <row r="2" spans="1:4" x14ac:dyDescent="0.3">
      <c r="B2" s="37"/>
      <c r="C2" s="38"/>
      <c r="D2" s="36"/>
    </row>
    <row r="3" spans="1:4" x14ac:dyDescent="0.3">
      <c r="A3" s="37" t="s">
        <v>18</v>
      </c>
      <c r="B3" s="39">
        <v>23002.01</v>
      </c>
      <c r="C3" s="39" t="s">
        <v>124</v>
      </c>
      <c r="D3" s="45">
        <v>23609.11</v>
      </c>
    </row>
    <row r="4" spans="1:4" x14ac:dyDescent="0.3">
      <c r="A4" s="40" t="s">
        <v>20</v>
      </c>
      <c r="B4" s="39">
        <v>10819.28</v>
      </c>
      <c r="C4" s="39" t="s">
        <v>125</v>
      </c>
      <c r="D4" s="45">
        <v>99.89</v>
      </c>
    </row>
    <row r="5" spans="1:4" x14ac:dyDescent="0.3">
      <c r="A5" s="38" t="s">
        <v>21</v>
      </c>
      <c r="B5" s="41">
        <v>10112.290000000001</v>
      </c>
      <c r="C5" s="41"/>
      <c r="D5" s="45"/>
    </row>
    <row r="6" spans="1:4" x14ac:dyDescent="0.3">
      <c r="A6" s="38" t="s">
        <v>22</v>
      </c>
      <c r="B6" s="39"/>
      <c r="C6" s="39"/>
      <c r="D6" s="45"/>
    </row>
    <row r="7" spans="1:4" x14ac:dyDescent="0.3">
      <c r="A7" s="42" t="s">
        <v>10</v>
      </c>
      <c r="B7" s="41">
        <f>SUM(B3+B4-B5+B6)</f>
        <v>23709</v>
      </c>
      <c r="C7" s="41"/>
      <c r="D7" s="39">
        <f>SUM(D3:FD4)</f>
        <v>23709</v>
      </c>
    </row>
    <row r="8" spans="1:4" x14ac:dyDescent="0.3">
      <c r="A8" s="38"/>
      <c r="B8" s="41"/>
      <c r="C8" s="41"/>
      <c r="D8" s="36"/>
    </row>
    <row r="9" spans="1:4" x14ac:dyDescent="0.3">
      <c r="A9" s="38"/>
      <c r="B9" s="41"/>
      <c r="C9" s="41"/>
      <c r="D9" s="36"/>
    </row>
    <row r="10" spans="1:4" x14ac:dyDescent="0.3">
      <c r="A10" s="38" t="s">
        <v>23</v>
      </c>
      <c r="B10" s="41"/>
      <c r="C10" s="41" t="s">
        <v>152</v>
      </c>
      <c r="D10" s="36"/>
    </row>
    <row r="11" spans="1:4" x14ac:dyDescent="0.3">
      <c r="A11" s="38" t="s">
        <v>24</v>
      </c>
      <c r="B11" s="44">
        <v>1150</v>
      </c>
      <c r="C11" s="44">
        <v>1150</v>
      </c>
      <c r="D11" s="36"/>
    </row>
    <row r="12" spans="1:4" x14ac:dyDescent="0.3">
      <c r="A12" s="38" t="s">
        <v>25</v>
      </c>
      <c r="B12" s="44">
        <v>0</v>
      </c>
      <c r="C12" s="44">
        <v>0</v>
      </c>
      <c r="D12" s="36"/>
    </row>
    <row r="13" spans="1:4" x14ac:dyDescent="0.3">
      <c r="A13" s="38" t="s">
        <v>26</v>
      </c>
      <c r="B13" s="41">
        <v>0</v>
      </c>
      <c r="C13" s="41">
        <v>0</v>
      </c>
      <c r="D13" s="36"/>
    </row>
    <row r="14" spans="1:4" x14ac:dyDescent="0.3">
      <c r="A14" s="38" t="s">
        <v>27</v>
      </c>
      <c r="B14" s="41">
        <v>120</v>
      </c>
      <c r="C14" s="41">
        <v>120</v>
      </c>
      <c r="D14" s="36"/>
    </row>
    <row r="15" spans="1:4" x14ac:dyDescent="0.3">
      <c r="A15" s="38" t="s">
        <v>153</v>
      </c>
      <c r="B15" s="41">
        <v>7</v>
      </c>
      <c r="C15" s="41">
        <v>27</v>
      </c>
      <c r="D15" s="36"/>
    </row>
    <row r="16" spans="1:4" x14ac:dyDescent="0.3">
      <c r="A16" s="38" t="s">
        <v>29</v>
      </c>
      <c r="B16" s="41">
        <v>300</v>
      </c>
      <c r="C16" s="41">
        <v>300</v>
      </c>
      <c r="D16" s="36"/>
    </row>
    <row r="17" spans="1:4" x14ac:dyDescent="0.3">
      <c r="A17" s="38" t="s">
        <v>30</v>
      </c>
      <c r="B17" s="44">
        <v>0</v>
      </c>
      <c r="C17" s="44">
        <v>0</v>
      </c>
      <c r="D17" s="36"/>
    </row>
    <row r="18" spans="1:4" x14ac:dyDescent="0.3">
      <c r="A18" s="38" t="s">
        <v>31</v>
      </c>
      <c r="B18" s="41">
        <v>1000</v>
      </c>
      <c r="C18" s="41">
        <v>1500</v>
      </c>
      <c r="D18" s="36"/>
    </row>
    <row r="19" spans="1:4" x14ac:dyDescent="0.3">
      <c r="A19" s="38" t="s">
        <v>32</v>
      </c>
      <c r="B19" s="41">
        <v>2500</v>
      </c>
      <c r="C19" s="41">
        <v>2500</v>
      </c>
      <c r="D19" s="36"/>
    </row>
    <row r="20" spans="1:4" x14ac:dyDescent="0.3">
      <c r="A20" s="38" t="s">
        <v>3</v>
      </c>
      <c r="B20" s="41">
        <v>398.01</v>
      </c>
      <c r="C20" s="43">
        <v>213.21</v>
      </c>
      <c r="D20" s="36"/>
    </row>
    <row r="21" spans="1:4" x14ac:dyDescent="0.3">
      <c r="A21" s="38" t="s">
        <v>33</v>
      </c>
      <c r="B21" s="41">
        <v>2000</v>
      </c>
      <c r="C21" s="41">
        <v>2000</v>
      </c>
      <c r="D21" s="36"/>
    </row>
    <row r="22" spans="1:4" x14ac:dyDescent="0.3">
      <c r="A22" s="42" t="s">
        <v>34</v>
      </c>
      <c r="B22" s="41">
        <f>SUM(B11:B21)</f>
        <v>7475.01</v>
      </c>
      <c r="C22" s="41">
        <f>SUM(C11:C21)</f>
        <v>7810.21</v>
      </c>
      <c r="D22" s="36"/>
    </row>
    <row r="23" spans="1:4" x14ac:dyDescent="0.3">
      <c r="A23" s="38" t="s">
        <v>35</v>
      </c>
      <c r="B23" s="41"/>
      <c r="C23" s="41">
        <f>SUM(C22)</f>
        <v>7810.21</v>
      </c>
      <c r="D23" s="36"/>
    </row>
    <row r="24" spans="1:4" x14ac:dyDescent="0.3">
      <c r="A24" s="38" t="s">
        <v>36</v>
      </c>
      <c r="B24" s="41"/>
      <c r="C24" s="46">
        <f>SUM(B7-C22)</f>
        <v>15898.79</v>
      </c>
      <c r="D24" s="36"/>
    </row>
    <row r="25" spans="1:4" x14ac:dyDescent="0.3">
      <c r="A25" s="36"/>
      <c r="B25" s="47" t="s">
        <v>72</v>
      </c>
      <c r="C25" s="46" t="s">
        <v>10</v>
      </c>
      <c r="D25" s="36"/>
    </row>
  </sheetData>
  <mergeCells count="1">
    <mergeCell ref="A1:C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RECEIPTS</vt:lpstr>
      <vt:lpstr>EXPENDITURE</vt:lpstr>
      <vt:lpstr>Bank Rec 31.3.25.</vt:lpstr>
      <vt:lpstr>Bank Rec 30.4.25.</vt:lpstr>
      <vt:lpstr>Bank Rec 31.5.25.</vt:lpstr>
      <vt:lpstr>Bank Rec 30.6.25.</vt:lpstr>
      <vt:lpstr>Bank Rec, 31.7.25.</vt:lpstr>
      <vt:lpstr>Bank Rec. 31.8.25.</vt:lpstr>
      <vt:lpstr>Bank Rec 30.9.25.</vt:lpstr>
      <vt:lpstr>Bank Rec 31.10.25.</vt:lpstr>
      <vt:lpstr>Bank Rec 30.11.25.</vt:lpstr>
      <vt:lpstr>Bank Rec 31.12.25.</vt:lpstr>
      <vt:lpstr>Bank Rec 31.1.26.</vt:lpstr>
      <vt:lpstr>Bank Rec. Feb26.</vt:lpstr>
      <vt:lpstr>Bank Rec Mar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 Clark</dc:creator>
  <cp:lastModifiedBy>Jane Clark</cp:lastModifiedBy>
  <cp:lastPrinted>2026-04-07T14:29:01Z</cp:lastPrinted>
  <dcterms:created xsi:type="dcterms:W3CDTF">2025-05-05T16:55:24Z</dcterms:created>
  <dcterms:modified xsi:type="dcterms:W3CDTF">2026-04-21T09:26:25Z</dcterms:modified>
</cp:coreProperties>
</file>